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업무\2023\231Q\Factsheet\"/>
    </mc:Choice>
  </mc:AlternateContent>
  <bookViews>
    <workbookView xWindow="0" yWindow="0" windowWidth="38400" windowHeight="17090"/>
  </bookViews>
  <sheets>
    <sheet name="Cover" sheetId="23" r:id="rId1"/>
    <sheet name="Condensed IS" sheetId="11" r:id="rId2"/>
    <sheet name="Condensed BS" sheetId="8" r:id="rId3"/>
    <sheet name="Interest Income &amp; NIM" sheetId="12" r:id="rId4"/>
    <sheet name="G&amp;A Expenses" sheetId="10" r:id="rId5"/>
    <sheet name="Loans&amp;Deposits" sheetId="17" r:id="rId6"/>
    <sheet name="Asset Quality" sheetId="18" r:id="rId7"/>
    <sheet name="Capital Adequacy" sheetId="20" r:id="rId8"/>
  </sheets>
  <definedNames>
    <definedName name="_xlnm.Print_Area" localSheetId="6">'Asset Quality'!$B$2:$U$33</definedName>
    <definedName name="_xlnm.Print_Area" localSheetId="7">'Capital Adequacy'!$A$1:$U$24</definedName>
    <definedName name="_xlnm.Print_Area" localSheetId="2">'Condensed BS'!$B$1:$U$39</definedName>
    <definedName name="_xlnm.Print_Area" localSheetId="1">'Condensed IS'!$B$1:$U$27</definedName>
    <definedName name="_xlnm.Print_Area" localSheetId="0">Cover!$B$2:$M$38</definedName>
    <definedName name="_xlnm.Print_Area" localSheetId="4">'G&amp;A Expenses'!$B$2:$U$19</definedName>
    <definedName name="_xlnm.Print_Area" localSheetId="3">'Interest Income &amp; NIM'!$B$2:$U$23</definedName>
    <definedName name="_xlnm.Print_Area" localSheetId="5">'Loans&amp;Deposits'!$A$1:$U$35</definedName>
  </definedNames>
  <calcPr calcId="162913"/>
</workbook>
</file>

<file path=xl/calcChain.xml><?xml version="1.0" encoding="utf-8"?>
<calcChain xmlns="http://schemas.openxmlformats.org/spreadsheetml/2006/main">
  <c r="A8" i="10" l="1"/>
  <c r="A9" i="10"/>
  <c r="A10" i="10"/>
  <c r="E10" i="10"/>
  <c r="E11" i="10"/>
  <c r="E12" i="10"/>
  <c r="D13" i="10"/>
  <c r="D17" i="10" s="1"/>
  <c r="E14" i="10"/>
  <c r="E15" i="10"/>
  <c r="E16" i="10"/>
  <c r="E18" i="10"/>
  <c r="E13" i="10" s="1"/>
  <c r="E17" i="10" s="1"/>
  <c r="E26" i="18" l="1"/>
  <c r="E25" i="18"/>
  <c r="E19" i="18"/>
  <c r="E18" i="18"/>
  <c r="E17" i="18"/>
  <c r="E15" i="18"/>
  <c r="E14" i="18"/>
  <c r="E13" i="18"/>
  <c r="E12" i="18"/>
  <c r="E11" i="18"/>
  <c r="E10" i="18"/>
  <c r="E9" i="18"/>
  <c r="E16" i="18" l="1"/>
  <c r="E30" i="18" l="1"/>
  <c r="D30" i="18"/>
  <c r="E22" i="18"/>
  <c r="D22" i="18"/>
  <c r="D19" i="18"/>
  <c r="A18" i="12"/>
  <c r="A14" i="12"/>
  <c r="A10" i="12"/>
  <c r="A20" i="20"/>
  <c r="A19" i="23"/>
  <c r="A12" i="12" l="1"/>
  <c r="A16" i="12"/>
  <c r="A20" i="12"/>
  <c r="A17" i="17"/>
  <c r="A9" i="18"/>
  <c r="A13" i="18"/>
  <c r="A17" i="18"/>
  <c r="A9" i="20"/>
  <c r="A13" i="20"/>
  <c r="A17" i="20"/>
  <c r="A12" i="23"/>
  <c r="A16" i="23"/>
  <c r="A9" i="12"/>
  <c r="A13" i="12"/>
  <c r="A17" i="12"/>
  <c r="A9" i="17"/>
  <c r="A12" i="17"/>
  <c r="A18" i="17"/>
  <c r="A10" i="18"/>
  <c r="A14" i="18"/>
  <c r="A18" i="18"/>
  <c r="A10" i="20"/>
  <c r="A14" i="20"/>
  <c r="A18" i="20"/>
  <c r="A9" i="23"/>
  <c r="A13" i="23"/>
  <c r="A17" i="23"/>
  <c r="A10" i="17"/>
  <c r="A15" i="17"/>
  <c r="A11" i="18"/>
  <c r="A15" i="18"/>
  <c r="A19" i="18"/>
  <c r="A11" i="20"/>
  <c r="A15" i="20"/>
  <c r="A19" i="20"/>
  <c r="A10" i="23"/>
  <c r="A14" i="23"/>
  <c r="A18" i="23"/>
  <c r="A11" i="12"/>
  <c r="A15" i="12"/>
  <c r="A19" i="12"/>
  <c r="A11" i="17"/>
  <c r="A16" i="17"/>
  <c r="A19" i="17"/>
  <c r="A12" i="18"/>
  <c r="A16" i="18"/>
  <c r="A20" i="18"/>
  <c r="A12" i="20"/>
  <c r="A16" i="20"/>
  <c r="A11" i="23"/>
  <c r="A15" i="23"/>
</calcChain>
</file>

<file path=xl/sharedStrings.xml><?xml version="1.0" encoding="utf-8"?>
<sst xmlns="http://schemas.openxmlformats.org/spreadsheetml/2006/main" count="274" uniqueCount="173">
  <si>
    <t>1Q20</t>
  </si>
  <si>
    <t>2Q20</t>
  </si>
  <si>
    <t>3Q20</t>
  </si>
  <si>
    <t>4Q20</t>
  </si>
  <si>
    <t>1Q21</t>
  </si>
  <si>
    <t>2Q21</t>
  </si>
  <si>
    <t>Condensed Balance Sheet</t>
    <phoneticPr fontId="1" type="noConversion"/>
  </si>
  <si>
    <t>Assets</t>
  </si>
  <si>
    <t>Liabilities</t>
  </si>
  <si>
    <t>Equity</t>
  </si>
  <si>
    <t>Cash and due from financial institutions</t>
  </si>
  <si>
    <t>Financial assets at FV through profit/loss</t>
  </si>
  <si>
    <t>Financial investments</t>
  </si>
  <si>
    <t>Loans</t>
  </si>
  <si>
    <t>Property and equipment</t>
  </si>
  <si>
    <t>Intangible assets</t>
  </si>
  <si>
    <t>Current tax assets</t>
  </si>
  <si>
    <t>Net defined benefit assets</t>
  </si>
  <si>
    <t>Other assets</t>
  </si>
  <si>
    <t>Total Assets</t>
  </si>
  <si>
    <t>Deposits</t>
  </si>
  <si>
    <t>Net defined benefit liabilities</t>
  </si>
  <si>
    <t>Provisions</t>
  </si>
  <si>
    <t>Other liabilities</t>
  </si>
  <si>
    <t>Total liabilities</t>
  </si>
  <si>
    <t>Share capital</t>
  </si>
  <si>
    <t>Capital surplus</t>
  </si>
  <si>
    <t>Capital adjustments</t>
  </si>
  <si>
    <t>Accumulated other comprehensive income</t>
  </si>
  <si>
    <t xml:space="preserve">Retained earnings </t>
  </si>
  <si>
    <t>Total equity</t>
  </si>
  <si>
    <t>Total liabilities and equity</t>
  </si>
  <si>
    <t>4Q21</t>
    <phoneticPr fontId="1" type="noConversion"/>
  </si>
  <si>
    <t>G&amp;A Expenses</t>
  </si>
  <si>
    <t>Depreciation</t>
  </si>
  <si>
    <t>Amortization</t>
  </si>
  <si>
    <t>Other General and Administrative Expenses</t>
  </si>
  <si>
    <t>Total G&amp;A Expenses</t>
  </si>
  <si>
    <t>Condensed Income Statement</t>
    <phoneticPr fontId="1" type="noConversion"/>
  </si>
  <si>
    <t>Income Tax</t>
  </si>
  <si>
    <t>Interest Income &amp; NIM</t>
    <phoneticPr fontId="1" type="noConversion"/>
  </si>
  <si>
    <t>Interest Bearing Liabilities</t>
  </si>
  <si>
    <t>Interest Expense</t>
  </si>
  <si>
    <t>FY2018</t>
  </si>
  <si>
    <t>FY2019</t>
  </si>
  <si>
    <t>Corporate</t>
    <phoneticPr fontId="1" type="noConversion"/>
  </si>
  <si>
    <t>Retail</t>
    <phoneticPr fontId="1" type="noConversion"/>
  </si>
  <si>
    <t>NPL</t>
    <phoneticPr fontId="1" type="noConversion"/>
  </si>
  <si>
    <t>Total Loans</t>
  </si>
  <si>
    <t>Capital Adequacy</t>
    <phoneticPr fontId="1" type="noConversion"/>
  </si>
  <si>
    <t>Capital surplus</t>
    <phoneticPr fontId="1" type="noConversion"/>
  </si>
  <si>
    <t>Others</t>
    <phoneticPr fontId="1" type="noConversion"/>
  </si>
  <si>
    <t>Paid capital</t>
    <phoneticPr fontId="1" type="noConversion"/>
  </si>
  <si>
    <t>Retained earnings</t>
    <phoneticPr fontId="1" type="noConversion"/>
  </si>
  <si>
    <t>Total BIS Capital</t>
    <phoneticPr fontId="1" type="noConversion"/>
  </si>
  <si>
    <t>BIS Capital Adequacy Ratio</t>
    <phoneticPr fontId="1" type="noConversion"/>
  </si>
  <si>
    <t>Provisions</t>
    <phoneticPr fontId="1" type="noConversion"/>
  </si>
  <si>
    <t>Risk Weighted Assets</t>
    <phoneticPr fontId="1" type="noConversion"/>
  </si>
  <si>
    <t>Tier 1</t>
    <phoneticPr fontId="1" type="noConversion"/>
  </si>
  <si>
    <t>Common Equity Tier 1</t>
    <phoneticPr fontId="1" type="noConversion"/>
  </si>
  <si>
    <t xml:space="preserve">Tier 2 </t>
    <phoneticPr fontId="1" type="noConversion"/>
  </si>
  <si>
    <t>Deductions</t>
    <phoneticPr fontId="1" type="noConversion"/>
  </si>
  <si>
    <t>Tier 1 Capital</t>
    <phoneticPr fontId="1" type="noConversion"/>
  </si>
  <si>
    <t>Common Equity Tier 1</t>
    <phoneticPr fontId="1" type="noConversion"/>
  </si>
  <si>
    <t>Additional Tier 1</t>
    <phoneticPr fontId="1" type="noConversion"/>
  </si>
  <si>
    <t>Tier 2 Capital</t>
    <phoneticPr fontId="1" type="noConversion"/>
  </si>
  <si>
    <t>Asset Quality &amp; Delinquency rate</t>
  </si>
  <si>
    <t>Total Operating Revenue</t>
  </si>
  <si>
    <t xml:space="preserve">   Interest Revenue</t>
  </si>
  <si>
    <t xml:space="preserve">   Other Operating Revenue</t>
  </si>
  <si>
    <t>Total Operating Expenses</t>
  </si>
  <si>
    <t xml:space="preserve">   Interest Expenses</t>
  </si>
  <si>
    <t xml:space="preserve">   Selling and Administrative Expenses</t>
  </si>
  <si>
    <t xml:space="preserve">   Other Operating Expenses</t>
  </si>
  <si>
    <t>Provision for Credit Losses on Financial Assets</t>
  </si>
  <si>
    <t>Operating Profit</t>
  </si>
  <si>
    <t>Non-Operating Income</t>
  </si>
  <si>
    <t>Non-Operating Expenses</t>
  </si>
  <si>
    <t>Profit before Income Tax</t>
  </si>
  <si>
    <t>Net Profit</t>
  </si>
  <si>
    <t>FY2020</t>
  </si>
  <si>
    <t>FY2020</t>
    <phoneticPr fontId="1" type="noConversion"/>
  </si>
  <si>
    <t>Interest Earnings Assets</t>
  </si>
  <si>
    <t>Interest Revenue</t>
  </si>
  <si>
    <t>Net Interest Margin (Cumulative)</t>
  </si>
  <si>
    <t>Net interest spread (Cumulative)</t>
  </si>
  <si>
    <t>Average lending rate (Cumulative)</t>
  </si>
  <si>
    <t>Average deposit rate (Cumulative)</t>
  </si>
  <si>
    <t>ROA</t>
  </si>
  <si>
    <t>ROE</t>
  </si>
  <si>
    <t>Loans</t>
    <phoneticPr fontId="1" type="noConversion"/>
  </si>
  <si>
    <t>Others</t>
  </si>
  <si>
    <t>Others</t>
    <phoneticPr fontId="1" type="noConversion"/>
  </si>
  <si>
    <t>Deposits</t>
    <phoneticPr fontId="1" type="noConversion"/>
  </si>
  <si>
    <t>Others</t>
    <phoneticPr fontId="1" type="noConversion"/>
  </si>
  <si>
    <t>Computer Operating Expenses</t>
  </si>
  <si>
    <t>Rent</t>
  </si>
  <si>
    <t>Advertising Expenses</t>
  </si>
  <si>
    <t>(Wmn, Quarterly)</t>
    <phoneticPr fontId="1" type="noConversion"/>
  </si>
  <si>
    <t>Loans and Deposits</t>
    <phoneticPr fontId="1" type="noConversion"/>
  </si>
  <si>
    <t xml:space="preserve">Loans  </t>
  </si>
  <si>
    <t>Credit Loans</t>
  </si>
  <si>
    <t>Overdraft</t>
  </si>
  <si>
    <t>Housing Deposit Loans</t>
  </si>
  <si>
    <t>Loan Compositions</t>
  </si>
  <si>
    <t>Overdraft Loans</t>
  </si>
  <si>
    <t>Total loans</t>
  </si>
  <si>
    <t>Time Deposits</t>
  </si>
  <si>
    <t>Installment Deposits</t>
  </si>
  <si>
    <t>Total Deposits</t>
  </si>
  <si>
    <t>Deposit Compositions</t>
  </si>
  <si>
    <t>(Wmn, Quarterly)</t>
    <phoneticPr fontId="1" type="noConversion"/>
  </si>
  <si>
    <t>(Wmn)</t>
    <phoneticPr fontId="1" type="noConversion"/>
  </si>
  <si>
    <t>Corporate</t>
    <phoneticPr fontId="1" type="noConversion"/>
  </si>
  <si>
    <t>Retail</t>
    <phoneticPr fontId="1" type="noConversion"/>
  </si>
  <si>
    <t>NPL ratio</t>
    <phoneticPr fontId="1" type="noConversion"/>
  </si>
  <si>
    <t>NPL Coverage Ratio (A/B)</t>
    <phoneticPr fontId="1" type="noConversion"/>
  </si>
  <si>
    <t>NPL (B)</t>
    <phoneticPr fontId="1" type="noConversion"/>
  </si>
  <si>
    <t>Note:</t>
    <phoneticPr fontId="1" type="noConversion"/>
  </si>
  <si>
    <t>Total Outstanding Credits</t>
    <phoneticPr fontId="1" type="noConversion"/>
  </si>
  <si>
    <t>(1) Delinquent for 1 month and over</t>
    <phoneticPr fontId="1" type="noConversion"/>
  </si>
  <si>
    <r>
      <t>Delinquency Rate</t>
    </r>
    <r>
      <rPr>
        <b/>
        <vertAlign val="superscript"/>
        <sz val="10"/>
        <color indexed="8"/>
        <rFont val="Arial"/>
        <family val="2"/>
      </rPr>
      <t>(1)</t>
    </r>
    <phoneticPr fontId="1" type="noConversion"/>
  </si>
  <si>
    <t xml:space="preserve">   Fee Revenue</t>
    <phoneticPr fontId="1" type="noConversion"/>
  </si>
  <si>
    <t xml:space="preserve">   Platform Revenue</t>
    <phoneticPr fontId="1" type="noConversion"/>
  </si>
  <si>
    <t>Presumed Loss</t>
    <phoneticPr fontId="1" type="noConversion"/>
  </si>
  <si>
    <t xml:space="preserve">Normal  </t>
    <phoneticPr fontId="1" type="noConversion"/>
  </si>
  <si>
    <t xml:space="preserve">Precautionary </t>
    <phoneticPr fontId="1" type="noConversion"/>
  </si>
  <si>
    <t xml:space="preserve">Substandard </t>
    <phoneticPr fontId="1" type="noConversion"/>
  </si>
  <si>
    <t>Doubtful</t>
    <phoneticPr fontId="1" type="noConversion"/>
  </si>
  <si>
    <t>Current Deposits</t>
    <phoneticPr fontId="1" type="noConversion"/>
  </si>
  <si>
    <t>Loan loss reserves (A)</t>
    <phoneticPr fontId="1" type="noConversion"/>
  </si>
  <si>
    <t>(Wbn)</t>
    <phoneticPr fontId="1" type="noConversion"/>
  </si>
  <si>
    <t>(Wbn)</t>
    <phoneticPr fontId="1" type="noConversion"/>
  </si>
  <si>
    <t>3Q21</t>
    <phoneticPr fontId="1" type="noConversion"/>
  </si>
  <si>
    <t>3Q21</t>
    <phoneticPr fontId="1" type="noConversion"/>
  </si>
  <si>
    <t>4Q21</t>
    <phoneticPr fontId="1" type="noConversion"/>
  </si>
  <si>
    <t>4Q21</t>
    <phoneticPr fontId="1" type="noConversion"/>
  </si>
  <si>
    <t>FY2021</t>
    <phoneticPr fontId="1" type="noConversion"/>
  </si>
  <si>
    <t>4Q21</t>
    <phoneticPr fontId="1" type="noConversion"/>
  </si>
  <si>
    <t>Labor related Cost</t>
    <phoneticPr fontId="1" type="noConversion"/>
  </si>
  <si>
    <t>4Q21</t>
    <phoneticPr fontId="1" type="noConversion"/>
  </si>
  <si>
    <t>Deferred tax assets</t>
    <phoneticPr fontId="1" type="noConversion"/>
  </si>
  <si>
    <t>FY2021</t>
    <phoneticPr fontId="1" type="noConversion"/>
  </si>
  <si>
    <t>FY2021</t>
    <phoneticPr fontId="1" type="noConversion"/>
  </si>
  <si>
    <t>1Q22</t>
    <phoneticPr fontId="1" type="noConversion"/>
  </si>
  <si>
    <t>1Q22</t>
    <phoneticPr fontId="1" type="noConversion"/>
  </si>
  <si>
    <t>Investments in associates</t>
    <phoneticPr fontId="1" type="noConversion"/>
  </si>
  <si>
    <t>1Q22</t>
    <phoneticPr fontId="1" type="noConversion"/>
  </si>
  <si>
    <t>Mortgage Loans</t>
    <phoneticPr fontId="1" type="noConversion"/>
  </si>
  <si>
    <t>Mortgage Loans</t>
    <phoneticPr fontId="1" type="noConversion"/>
  </si>
  <si>
    <t>2Q22</t>
    <phoneticPr fontId="1" type="noConversion"/>
  </si>
  <si>
    <t>2Q22</t>
    <phoneticPr fontId="1" type="noConversion"/>
  </si>
  <si>
    <t>2Q22</t>
    <phoneticPr fontId="1" type="noConversion"/>
  </si>
  <si>
    <t>3Q22</t>
  </si>
  <si>
    <t>3Q22</t>
    <phoneticPr fontId="1" type="noConversion"/>
  </si>
  <si>
    <t>3Q21</t>
  </si>
  <si>
    <t>4Q21</t>
  </si>
  <si>
    <t>1Q22</t>
  </si>
  <si>
    <t>2Q22</t>
  </si>
  <si>
    <t>4Q22</t>
  </si>
  <si>
    <t>4Q22</t>
    <phoneticPr fontId="1" type="noConversion"/>
  </si>
  <si>
    <t>SOHO Loans</t>
    <phoneticPr fontId="1" type="noConversion"/>
  </si>
  <si>
    <t>SOHO Loans</t>
    <phoneticPr fontId="1" type="noConversion"/>
  </si>
  <si>
    <t>FY2021</t>
    <phoneticPr fontId="1" type="noConversion"/>
  </si>
  <si>
    <t>FY2021</t>
    <phoneticPr fontId="1" type="noConversion"/>
  </si>
  <si>
    <t>FY2021</t>
    <phoneticPr fontId="1" type="noConversion"/>
  </si>
  <si>
    <t>FY2022</t>
    <phoneticPr fontId="1" type="noConversion"/>
  </si>
  <si>
    <t>1Q23</t>
  </si>
  <si>
    <t>1Q23</t>
    <phoneticPr fontId="1" type="noConversion"/>
  </si>
  <si>
    <t>Current tax liabilities</t>
    <phoneticPr fontId="1" type="noConversion"/>
  </si>
  <si>
    <t>Deferred tax liabilities</t>
    <phoneticPr fontId="1" type="noConversion"/>
  </si>
  <si>
    <t xml:space="preserve">   Fee and Platform Expenses</t>
    <phoneticPr fontId="1" type="noConversion"/>
  </si>
  <si>
    <t xml:space="preserve">   CD/ATM Expenses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</si>
</sst>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.0%"/>
    <numFmt numFmtId="177" formatCode="#,##0_ ;[Red]\-#,##0\ "/>
    <numFmt numFmtId="178" formatCode="#,##0_ ;[Red]\-#,##0;* &quot;-&quot;"/>
    <numFmt numFmtId="179" formatCode="#,##0_ ;[Red]\-#,##0_ ;* &quot;- &quot;"/>
    <numFmt numFmtId="180" formatCode="#,##0_ "/>
  </numFmts>
  <fonts count="1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b/>
      <vertAlign val="superscript"/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u/>
      <sz val="11"/>
      <color theme="10"/>
      <name val="맑은 고딕"/>
      <family val="3"/>
      <charset val="129"/>
      <scheme val="minor"/>
    </font>
    <font>
      <sz val="1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 tint="-0.24994659260841701"/>
      </patternFill>
    </fill>
    <fill>
      <patternFill patternType="solid">
        <fgColor rgb="FFFFE300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rgb="FFFFE300"/>
        <bgColor theme="0" tint="-0.24994659260841701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</cellStyleXfs>
  <cellXfs count="13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2" borderId="0" xfId="0" applyFont="1" applyFill="1">
      <alignment vertical="center"/>
    </xf>
    <xf numFmtId="177" fontId="7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 applyFill="1">
      <alignment vertical="center"/>
    </xf>
    <xf numFmtId="177" fontId="7" fillId="0" borderId="0" xfId="0" applyNumberFormat="1" applyFont="1" applyFill="1" applyAlignment="1">
      <alignment horizontal="right" vertical="center"/>
    </xf>
    <xf numFmtId="0" fontId="8" fillId="0" borderId="0" xfId="0" applyFont="1" applyFill="1">
      <alignment vertical="center"/>
    </xf>
    <xf numFmtId="177" fontId="7" fillId="0" borderId="0" xfId="0" applyNumberFormat="1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0" fontId="8" fillId="0" borderId="0" xfId="0" applyFont="1" applyFill="1" applyAlignment="1">
      <alignment horizontal="left" vertical="center" indent="1"/>
    </xf>
    <xf numFmtId="10" fontId="7" fillId="0" borderId="0" xfId="1" applyNumberFormat="1" applyFont="1">
      <alignment vertical="center"/>
    </xf>
    <xf numFmtId="41" fontId="7" fillId="0" borderId="0" xfId="2" applyFont="1">
      <alignment vertical="center"/>
    </xf>
    <xf numFmtId="0" fontId="3" fillId="0" borderId="0" xfId="0" applyFont="1" applyAlignment="1">
      <alignment horizontal="left" vertical="center" indent="1"/>
    </xf>
    <xf numFmtId="41" fontId="7" fillId="0" borderId="0" xfId="2" applyFont="1" applyFill="1">
      <alignment vertical="center"/>
    </xf>
    <xf numFmtId="0" fontId="7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2"/>
    </xf>
    <xf numFmtId="10" fontId="8" fillId="0" borderId="0" xfId="1" applyNumberFormat="1" applyFont="1" applyFill="1">
      <alignment vertical="center"/>
    </xf>
    <xf numFmtId="177" fontId="8" fillId="0" borderId="0" xfId="0" applyNumberFormat="1" applyFont="1" applyFill="1">
      <alignment vertical="center"/>
    </xf>
    <xf numFmtId="0" fontId="7" fillId="0" borderId="0" xfId="0" applyFont="1" applyFill="1" applyAlignment="1">
      <alignment horizontal="left" vertical="center" indent="3"/>
    </xf>
    <xf numFmtId="177" fontId="12" fillId="0" borderId="0" xfId="0" applyNumberFormat="1" applyFont="1" applyFill="1" applyAlignment="1">
      <alignment horizontal="right" vertical="center"/>
    </xf>
    <xf numFmtId="41" fontId="8" fillId="0" borderId="0" xfId="2" applyFont="1" applyFill="1">
      <alignment vertical="center"/>
    </xf>
    <xf numFmtId="178" fontId="7" fillId="0" borderId="0" xfId="2" applyNumberFormat="1" applyFont="1" applyAlignment="1">
      <alignment horizontal="right" vertical="center"/>
    </xf>
    <xf numFmtId="10" fontId="7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indent="1"/>
    </xf>
    <xf numFmtId="178" fontId="8" fillId="0" borderId="0" xfId="2" applyNumberFormat="1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6" fontId="8" fillId="0" borderId="0" xfId="1" applyNumberFormat="1" applyFont="1" applyFill="1">
      <alignment vertical="center"/>
    </xf>
    <xf numFmtId="177" fontId="7" fillId="0" borderId="0" xfId="1" applyNumberFormat="1" applyFont="1" applyFill="1">
      <alignment vertical="center"/>
    </xf>
    <xf numFmtId="177" fontId="7" fillId="3" borderId="0" xfId="0" applyNumberFormat="1" applyFont="1" applyFill="1">
      <alignment vertical="center"/>
    </xf>
    <xf numFmtId="177" fontId="8" fillId="3" borderId="0" xfId="0" applyNumberFormat="1" applyFont="1" applyFill="1">
      <alignment vertical="center"/>
    </xf>
    <xf numFmtId="179" fontId="7" fillId="0" borderId="0" xfId="2" applyNumberFormat="1" applyFont="1" applyAlignment="1">
      <alignment horizontal="right" vertical="center"/>
    </xf>
    <xf numFmtId="179" fontId="8" fillId="0" borderId="0" xfId="2" applyNumberFormat="1" applyFont="1" applyAlignment="1">
      <alignment horizontal="right" vertical="center"/>
    </xf>
    <xf numFmtId="0" fontId="8" fillId="0" borderId="2" xfId="0" applyFont="1" applyFill="1" applyBorder="1">
      <alignment vertical="center"/>
    </xf>
    <xf numFmtId="0" fontId="3" fillId="0" borderId="2" xfId="0" applyFont="1" applyBorder="1" applyAlignment="1">
      <alignment horizontal="left" vertical="center" indent="1"/>
    </xf>
    <xf numFmtId="10" fontId="7" fillId="0" borderId="2" xfId="1" applyNumberFormat="1" applyFont="1" applyBorder="1">
      <alignment vertical="center"/>
    </xf>
    <xf numFmtId="0" fontId="7" fillId="0" borderId="2" xfId="0" applyFont="1" applyBorder="1" applyAlignment="1">
      <alignment horizontal="left" vertical="center" indent="1"/>
    </xf>
    <xf numFmtId="10" fontId="7" fillId="0" borderId="2" xfId="1" applyNumberFormat="1" applyFont="1" applyFill="1" applyBorder="1">
      <alignment vertical="center"/>
    </xf>
    <xf numFmtId="0" fontId="8" fillId="4" borderId="0" xfId="0" applyFont="1" applyFill="1">
      <alignment vertical="center"/>
    </xf>
    <xf numFmtId="0" fontId="7" fillId="4" borderId="0" xfId="0" applyFont="1" applyFill="1">
      <alignment vertical="center"/>
    </xf>
    <xf numFmtId="179" fontId="8" fillId="4" borderId="0" xfId="2" applyNumberFormat="1" applyFont="1" applyFill="1" applyAlignment="1">
      <alignment horizontal="right" vertical="center"/>
    </xf>
    <xf numFmtId="0" fontId="8" fillId="4" borderId="2" xfId="0" applyFont="1" applyFill="1" applyBorder="1">
      <alignment vertical="center"/>
    </xf>
    <xf numFmtId="179" fontId="8" fillId="4" borderId="2" xfId="2" applyNumberFormat="1" applyFont="1" applyFill="1" applyBorder="1" applyAlignment="1">
      <alignment horizontal="right" vertical="center"/>
    </xf>
    <xf numFmtId="0" fontId="13" fillId="4" borderId="0" xfId="0" applyFont="1" applyFill="1">
      <alignment vertical="center"/>
    </xf>
    <xf numFmtId="0" fontId="7" fillId="4" borderId="2" xfId="0" applyFont="1" applyFill="1" applyBorder="1">
      <alignment vertical="center"/>
    </xf>
    <xf numFmtId="0" fontId="8" fillId="4" borderId="0" xfId="0" applyFont="1" applyFill="1" applyBorder="1">
      <alignment vertical="center"/>
    </xf>
    <xf numFmtId="179" fontId="8" fillId="4" borderId="0" xfId="2" applyNumberFormat="1" applyFont="1" applyFill="1" applyBorder="1" applyAlignment="1">
      <alignment horizontal="right" vertical="center"/>
    </xf>
    <xf numFmtId="10" fontId="8" fillId="4" borderId="0" xfId="1" applyNumberFormat="1" applyFont="1" applyFill="1" applyAlignment="1">
      <alignment horizontal="right" vertical="center"/>
    </xf>
    <xf numFmtId="10" fontId="8" fillId="4" borderId="0" xfId="1" applyNumberFormat="1" applyFont="1" applyFill="1" applyBorder="1" applyAlignment="1">
      <alignment horizontal="right" vertical="center"/>
    </xf>
    <xf numFmtId="10" fontId="8" fillId="4" borderId="2" xfId="1" applyNumberFormat="1" applyFont="1" applyFill="1" applyBorder="1" applyAlignment="1">
      <alignment horizontal="right" vertical="center"/>
    </xf>
    <xf numFmtId="0" fontId="10" fillId="4" borderId="0" xfId="0" applyFont="1" applyFill="1">
      <alignment vertical="center"/>
    </xf>
    <xf numFmtId="0" fontId="8" fillId="4" borderId="0" xfId="0" applyFont="1" applyFill="1" applyAlignment="1">
      <alignment horizontal="left" vertical="center"/>
    </xf>
    <xf numFmtId="177" fontId="8" fillId="4" borderId="0" xfId="0" applyNumberFormat="1" applyFont="1" applyFill="1">
      <alignment vertical="center"/>
    </xf>
    <xf numFmtId="176" fontId="8" fillId="4" borderId="0" xfId="1" applyNumberFormat="1" applyFont="1" applyFill="1">
      <alignment vertical="center"/>
    </xf>
    <xf numFmtId="10" fontId="7" fillId="4" borderId="0" xfId="1" applyNumberFormat="1" applyFont="1" applyFill="1">
      <alignment vertical="center"/>
    </xf>
    <xf numFmtId="10" fontId="8" fillId="4" borderId="0" xfId="1" applyNumberFormat="1" applyFont="1" applyFill="1">
      <alignment vertical="center"/>
    </xf>
    <xf numFmtId="10" fontId="2" fillId="4" borderId="0" xfId="1" applyNumberFormat="1" applyFont="1" applyFill="1" applyBorder="1" applyAlignment="1">
      <alignment horizontal="right" vertical="center"/>
    </xf>
    <xf numFmtId="10" fontId="2" fillId="4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indent="2"/>
    </xf>
    <xf numFmtId="41" fontId="3" fillId="0" borderId="0" xfId="2" applyFont="1">
      <alignment vertical="center"/>
    </xf>
    <xf numFmtId="177" fontId="3" fillId="0" borderId="0" xfId="0" applyNumberFormat="1" applyFont="1">
      <alignment vertical="center"/>
    </xf>
    <xf numFmtId="10" fontId="3" fillId="4" borderId="0" xfId="1" applyNumberFormat="1" applyFont="1" applyFill="1">
      <alignment vertical="center"/>
    </xf>
    <xf numFmtId="10" fontId="3" fillId="0" borderId="0" xfId="1" applyNumberFormat="1" applyFont="1">
      <alignment vertical="center"/>
    </xf>
    <xf numFmtId="177" fontId="3" fillId="0" borderId="0" xfId="0" applyNumberFormat="1" applyFont="1" applyFill="1" applyAlignment="1">
      <alignment horizontal="right" vertical="center"/>
    </xf>
    <xf numFmtId="0" fontId="3" fillId="0" borderId="0" xfId="0" applyFont="1">
      <alignment vertical="center"/>
    </xf>
    <xf numFmtId="10" fontId="3" fillId="0" borderId="2" xfId="1" applyNumberFormat="1" applyFont="1" applyBorder="1">
      <alignment vertical="center"/>
    </xf>
    <xf numFmtId="177" fontId="2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10" fontId="2" fillId="4" borderId="0" xfId="1" applyNumberFormat="1" applyFont="1" applyFill="1">
      <alignment vertical="center"/>
    </xf>
    <xf numFmtId="10" fontId="2" fillId="0" borderId="0" xfId="1" applyNumberFormat="1" applyFont="1" applyFill="1">
      <alignment vertical="center"/>
    </xf>
    <xf numFmtId="10" fontId="3" fillId="0" borderId="2" xfId="1" applyNumberFormat="1" applyFont="1" applyFill="1" applyBorder="1">
      <alignment vertical="center"/>
    </xf>
    <xf numFmtId="41" fontId="8" fillId="4" borderId="2" xfId="2" applyFont="1" applyFill="1" applyBorder="1">
      <alignment vertical="center"/>
    </xf>
    <xf numFmtId="177" fontId="7" fillId="5" borderId="0" xfId="0" applyNumberFormat="1" applyFont="1" applyFill="1">
      <alignment vertical="center"/>
    </xf>
    <xf numFmtId="0" fontId="7" fillId="0" borderId="0" xfId="0" applyFont="1" applyAlignment="1">
      <alignment horizontal="right" vertical="center"/>
    </xf>
    <xf numFmtId="41" fontId="8" fillId="3" borderId="0" xfId="2" applyFont="1" applyFill="1">
      <alignment vertical="center"/>
    </xf>
    <xf numFmtId="41" fontId="7" fillId="3" borderId="0" xfId="2" applyFont="1" applyFill="1">
      <alignment vertical="center"/>
    </xf>
    <xf numFmtId="10" fontId="8" fillId="6" borderId="0" xfId="1" applyNumberFormat="1" applyFont="1" applyFill="1">
      <alignment vertical="center"/>
    </xf>
    <xf numFmtId="10" fontId="8" fillId="3" borderId="0" xfId="1" applyNumberFormat="1" applyFont="1" applyFill="1">
      <alignment vertical="center"/>
    </xf>
    <xf numFmtId="10" fontId="7" fillId="3" borderId="2" xfId="1" applyNumberFormat="1" applyFont="1" applyFill="1" applyBorder="1">
      <alignment vertical="center"/>
    </xf>
    <xf numFmtId="10" fontId="3" fillId="4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>
      <alignment vertical="center"/>
    </xf>
    <xf numFmtId="176" fontId="9" fillId="0" borderId="0" xfId="1" applyNumberFormat="1" applyFont="1" applyFill="1">
      <alignment vertical="center"/>
    </xf>
    <xf numFmtId="177" fontId="9" fillId="0" borderId="0" xfId="0" applyNumberFormat="1" applyFont="1" applyFill="1">
      <alignment vertical="center"/>
    </xf>
    <xf numFmtId="0" fontId="9" fillId="0" borderId="2" xfId="0" applyFont="1" applyFill="1" applyBorder="1">
      <alignment vertical="center"/>
    </xf>
    <xf numFmtId="176" fontId="9" fillId="0" borderId="2" xfId="1" applyNumberFormat="1" applyFont="1" applyFill="1" applyBorder="1">
      <alignment vertical="center"/>
    </xf>
    <xf numFmtId="41" fontId="8" fillId="0" borderId="0" xfId="2" applyFont="1" applyAlignment="1">
      <alignment horizontal="right" vertical="center"/>
    </xf>
    <xf numFmtId="41" fontId="7" fillId="0" borderId="0" xfId="2" applyFont="1" applyAlignment="1">
      <alignment horizontal="right" vertical="center"/>
    </xf>
    <xf numFmtId="179" fontId="7" fillId="0" borderId="0" xfId="0" applyNumberFormat="1" applyFont="1">
      <alignment vertical="center"/>
    </xf>
    <xf numFmtId="0" fontId="15" fillId="0" borderId="0" xfId="3">
      <alignment vertical="center"/>
    </xf>
    <xf numFmtId="41" fontId="8" fillId="4" borderId="0" xfId="2" applyFont="1" applyFill="1">
      <alignment vertical="center"/>
    </xf>
    <xf numFmtId="0" fontId="8" fillId="0" borderId="3" xfId="0" applyFont="1" applyBorder="1" applyAlignment="1">
      <alignment horizontal="right" vertical="center"/>
    </xf>
    <xf numFmtId="179" fontId="8" fillId="4" borderId="4" xfId="2" applyNumberFormat="1" applyFont="1" applyFill="1" applyBorder="1" applyAlignment="1">
      <alignment horizontal="right" vertical="center"/>
    </xf>
    <xf numFmtId="179" fontId="7" fillId="0" borderId="4" xfId="2" applyNumberFormat="1" applyFont="1" applyBorder="1" applyAlignment="1">
      <alignment horizontal="right" vertical="center"/>
    </xf>
    <xf numFmtId="179" fontId="8" fillId="0" borderId="4" xfId="2" applyNumberFormat="1" applyFont="1" applyBorder="1" applyAlignment="1">
      <alignment horizontal="right" vertical="center"/>
    </xf>
    <xf numFmtId="179" fontId="8" fillId="4" borderId="5" xfId="2" applyNumberFormat="1" applyFont="1" applyFill="1" applyBorder="1" applyAlignment="1">
      <alignment horizontal="right" vertical="center"/>
    </xf>
    <xf numFmtId="177" fontId="7" fillId="0" borderId="4" xfId="0" applyNumberFormat="1" applyFont="1" applyBorder="1">
      <alignment vertical="center"/>
    </xf>
    <xf numFmtId="10" fontId="8" fillId="4" borderId="4" xfId="1" applyNumberFormat="1" applyFont="1" applyFill="1" applyBorder="1" applyAlignment="1">
      <alignment horizontal="right" vertical="center"/>
    </xf>
    <xf numFmtId="10" fontId="7" fillId="0" borderId="4" xfId="1" applyNumberFormat="1" applyFont="1" applyFill="1" applyBorder="1" applyAlignment="1">
      <alignment horizontal="right" vertical="center"/>
    </xf>
    <xf numFmtId="10" fontId="8" fillId="4" borderId="5" xfId="1" applyNumberFormat="1" applyFont="1" applyFill="1" applyBorder="1" applyAlignment="1">
      <alignment horizontal="right" vertical="center"/>
    </xf>
    <xf numFmtId="178" fontId="8" fillId="0" borderId="4" xfId="2" applyNumberFormat="1" applyFont="1" applyBorder="1" applyAlignment="1">
      <alignment horizontal="right" vertical="center"/>
    </xf>
    <xf numFmtId="178" fontId="7" fillId="0" borderId="4" xfId="2" applyNumberFormat="1" applyFont="1" applyBorder="1" applyAlignment="1">
      <alignment horizontal="right" vertical="center"/>
    </xf>
    <xf numFmtId="41" fontId="7" fillId="0" borderId="4" xfId="2" applyFont="1" applyBorder="1" applyAlignment="1">
      <alignment horizontal="right" vertical="center"/>
    </xf>
    <xf numFmtId="41" fontId="8" fillId="4" borderId="5" xfId="2" applyFont="1" applyFill="1" applyBorder="1">
      <alignment vertical="center"/>
    </xf>
    <xf numFmtId="177" fontId="7" fillId="0" borderId="4" xfId="0" applyNumberFormat="1" applyFont="1" applyFill="1" applyBorder="1">
      <alignment vertical="center"/>
    </xf>
    <xf numFmtId="177" fontId="8" fillId="4" borderId="4" xfId="0" applyNumberFormat="1" applyFont="1" applyFill="1" applyBorder="1">
      <alignment vertical="center"/>
    </xf>
    <xf numFmtId="176" fontId="9" fillId="0" borderId="4" xfId="1" applyNumberFormat="1" applyFont="1" applyFill="1" applyBorder="1">
      <alignment vertical="center"/>
    </xf>
    <xf numFmtId="176" fontId="8" fillId="4" borderId="4" xfId="1" applyNumberFormat="1" applyFont="1" applyFill="1" applyBorder="1">
      <alignment vertical="center"/>
    </xf>
    <xf numFmtId="177" fontId="9" fillId="0" borderId="4" xfId="0" applyNumberFormat="1" applyFont="1" applyFill="1" applyBorder="1">
      <alignment vertical="center"/>
    </xf>
    <xf numFmtId="176" fontId="9" fillId="0" borderId="5" xfId="1" applyNumberFormat="1" applyFont="1" applyFill="1" applyBorder="1">
      <alignment vertical="center"/>
    </xf>
    <xf numFmtId="41" fontId="7" fillId="0" borderId="4" xfId="2" applyFont="1" applyBorder="1">
      <alignment vertical="center"/>
    </xf>
    <xf numFmtId="10" fontId="7" fillId="4" borderId="4" xfId="1" applyNumberFormat="1" applyFont="1" applyFill="1" applyBorder="1">
      <alignment vertical="center"/>
    </xf>
    <xf numFmtId="10" fontId="7" fillId="0" borderId="4" xfId="1" applyNumberFormat="1" applyFont="1" applyBorder="1">
      <alignment vertical="center"/>
    </xf>
    <xf numFmtId="0" fontId="7" fillId="0" borderId="4" xfId="0" applyFont="1" applyBorder="1">
      <alignment vertical="center"/>
    </xf>
    <xf numFmtId="10" fontId="7" fillId="0" borderId="5" xfId="1" applyNumberFormat="1" applyFont="1" applyBorder="1">
      <alignment vertical="center"/>
    </xf>
    <xf numFmtId="177" fontId="8" fillId="0" borderId="4" xfId="0" applyNumberFormat="1" applyFont="1" applyFill="1" applyBorder="1">
      <alignment vertical="center"/>
    </xf>
    <xf numFmtId="177" fontId="8" fillId="0" borderId="4" xfId="2" applyNumberFormat="1" applyFont="1" applyFill="1" applyBorder="1">
      <alignment vertical="center"/>
    </xf>
    <xf numFmtId="177" fontId="7" fillId="0" borderId="4" xfId="2" applyNumberFormat="1" applyFont="1" applyFill="1" applyBorder="1">
      <alignment vertical="center"/>
    </xf>
    <xf numFmtId="179" fontId="7" fillId="2" borderId="0" xfId="2" applyNumberFormat="1" applyFont="1" applyFill="1" applyAlignment="1">
      <alignment horizontal="right" vertical="center"/>
    </xf>
    <xf numFmtId="179" fontId="7" fillId="2" borderId="4" xfId="2" applyNumberFormat="1" applyFont="1" applyFill="1" applyBorder="1" applyAlignment="1">
      <alignment horizontal="right" vertical="center"/>
    </xf>
    <xf numFmtId="41" fontId="8" fillId="4" borderId="0" xfId="2" applyFont="1" applyFill="1" applyAlignment="1">
      <alignment horizontal="right" vertical="center"/>
    </xf>
    <xf numFmtId="9" fontId="7" fillId="0" borderId="0" xfId="1" applyFont="1">
      <alignment vertical="center"/>
    </xf>
    <xf numFmtId="179" fontId="7" fillId="0" borderId="0" xfId="2" applyNumberFormat="1" applyFont="1" applyFill="1" applyAlignment="1">
      <alignment horizontal="right" vertical="center"/>
    </xf>
    <xf numFmtId="10" fontId="8" fillId="4" borderId="4" xfId="1" applyNumberFormat="1" applyFont="1" applyFill="1" applyBorder="1">
      <alignment vertical="center"/>
    </xf>
    <xf numFmtId="10" fontId="8" fillId="0" borderId="4" xfId="1" applyNumberFormat="1" applyFont="1" applyFill="1" applyBorder="1">
      <alignment vertical="center"/>
    </xf>
    <xf numFmtId="10" fontId="7" fillId="0" borderId="5" xfId="1" applyNumberFormat="1" applyFont="1" applyFill="1" applyBorder="1">
      <alignment vertical="center"/>
    </xf>
    <xf numFmtId="180" fontId="7" fillId="0" borderId="0" xfId="2" applyNumberFormat="1" applyFont="1">
      <alignment vertical="center"/>
    </xf>
    <xf numFmtId="0" fontId="12" fillId="0" borderId="0" xfId="0" applyFont="1">
      <alignment vertical="center"/>
    </xf>
    <xf numFmtId="180" fontId="3" fillId="0" borderId="0" xfId="2" applyNumberFormat="1" applyFont="1">
      <alignment vertical="center"/>
    </xf>
    <xf numFmtId="0" fontId="14" fillId="4" borderId="0" xfId="0" applyFont="1" applyFill="1" applyAlignment="1">
      <alignment horizontal="center" vertical="center"/>
    </xf>
  </cellXfs>
  <cellStyles count="5">
    <cellStyle name="백분율" xfId="1" builtinId="5"/>
    <cellStyle name="쉼표 [0]" xfId="2" builtinId="6"/>
    <cellStyle name="표준" xfId="0" builtinId="0"/>
    <cellStyle name="표준 2 2" xfId="4"/>
    <cellStyle name="하이퍼링크" xfId="3" builtinId="8"/>
  </cellStyles>
  <dxfs count="0"/>
  <tableStyles count="0" defaultTableStyle="TableStyleMedium2" defaultPivotStyle="PivotStyleLight16"/>
  <colors>
    <mruColors>
      <color rgb="FF0000FF"/>
      <color rgb="FFFFE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Asset Quality'!A1"/><Relationship Id="rId3" Type="http://schemas.openxmlformats.org/officeDocument/2006/relationships/hyperlink" Target="#'Condensed IS'!A1"/><Relationship Id="rId7" Type="http://schemas.openxmlformats.org/officeDocument/2006/relationships/hyperlink" Target="#'Loans&amp;Deposits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G&amp;A Expenses'!A1"/><Relationship Id="rId5" Type="http://schemas.openxmlformats.org/officeDocument/2006/relationships/hyperlink" Target="#'Interest Income &amp; NIM'!A1"/><Relationship Id="rId4" Type="http://schemas.openxmlformats.org/officeDocument/2006/relationships/hyperlink" Target="#'Condensed BS'!A1"/><Relationship Id="rId9" Type="http://schemas.openxmlformats.org/officeDocument/2006/relationships/hyperlink" Target="#'Capital Adequacy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482600</xdr:colOff>
      <xdr:row>3</xdr:row>
      <xdr:rowOff>63500</xdr:rowOff>
    </xdr:from>
    <xdr:to>
      <xdr:col>4</xdr:col>
      <xdr:colOff>330200</xdr:colOff>
      <xdr:row>11</xdr:row>
      <xdr:rowOff>76200</xdr:rowOff>
    </xdr:to>
    <xdr:pic>
      <xdr:nvPicPr>
        <xdr:cNvPr id="50230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488950"/>
          <a:ext cx="33020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25400</xdr:colOff>
      <xdr:row>33</xdr:row>
      <xdr:rowOff>25400</xdr:rowOff>
    </xdr:from>
    <xdr:to>
      <xdr:col>12</xdr:col>
      <xdr:colOff>342900</xdr:colOff>
      <xdr:row>35</xdr:row>
      <xdr:rowOff>101600</xdr:rowOff>
    </xdr:to>
    <xdr:pic>
      <xdr:nvPicPr>
        <xdr:cNvPr id="50231" name="그림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5800" y="5975350"/>
          <a:ext cx="317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406400</xdr:colOff>
      <xdr:row>25</xdr:row>
      <xdr:rowOff>127000</xdr:rowOff>
    </xdr:from>
    <xdr:to>
      <xdr:col>1</xdr:col>
      <xdr:colOff>2247900</xdr:colOff>
      <xdr:row>27</xdr:row>
      <xdr:rowOff>25400</xdr:rowOff>
    </xdr:to>
    <xdr:sp macro="" textlink="">
      <xdr:nvSpPr>
        <xdr:cNvPr id="16" name="직사각형 15">
          <a:hlinkClick xmlns:r="http://schemas.openxmlformats.org/officeDocument/2006/relationships" r:id="rId3"/>
        </xdr:cNvPr>
        <xdr:cNvSpPr/>
      </xdr:nvSpPr>
      <xdr:spPr>
        <a:xfrm>
          <a:off x="406400" y="44577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Condensed IS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27</xdr:row>
      <xdr:rowOff>25400</xdr:rowOff>
    </xdr:from>
    <xdr:to>
      <xdr:col>1</xdr:col>
      <xdr:colOff>2247900</xdr:colOff>
      <xdr:row>28</xdr:row>
      <xdr:rowOff>101600</xdr:rowOff>
    </xdr:to>
    <xdr:sp macro="" textlink="">
      <xdr:nvSpPr>
        <xdr:cNvPr id="18" name="직사각형 17">
          <a:hlinkClick xmlns:r="http://schemas.openxmlformats.org/officeDocument/2006/relationships" r:id="rId4"/>
        </xdr:cNvPr>
        <xdr:cNvSpPr/>
      </xdr:nvSpPr>
      <xdr:spPr>
        <a:xfrm>
          <a:off x="406400" y="47117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Condensed BS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28</xdr:row>
      <xdr:rowOff>101600</xdr:rowOff>
    </xdr:from>
    <xdr:to>
      <xdr:col>1</xdr:col>
      <xdr:colOff>2374900</xdr:colOff>
      <xdr:row>30</xdr:row>
      <xdr:rowOff>12700</xdr:rowOff>
    </xdr:to>
    <xdr:sp macro="" textlink="">
      <xdr:nvSpPr>
        <xdr:cNvPr id="19" name="직사각형 18">
          <a:hlinkClick xmlns:r="http://schemas.openxmlformats.org/officeDocument/2006/relationships" r:id="rId5"/>
        </xdr:cNvPr>
        <xdr:cNvSpPr/>
      </xdr:nvSpPr>
      <xdr:spPr>
        <a:xfrm>
          <a:off x="406400" y="4965700"/>
          <a:ext cx="196850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Interest Income &amp; NIM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30</xdr:row>
      <xdr:rowOff>0</xdr:rowOff>
    </xdr:from>
    <xdr:to>
      <xdr:col>1</xdr:col>
      <xdr:colOff>2247900</xdr:colOff>
      <xdr:row>31</xdr:row>
      <xdr:rowOff>76200</xdr:rowOff>
    </xdr:to>
    <xdr:sp macro="" textlink="">
      <xdr:nvSpPr>
        <xdr:cNvPr id="20" name="직사각형 19">
          <a:hlinkClick xmlns:r="http://schemas.openxmlformats.org/officeDocument/2006/relationships" r:id="rId6"/>
        </xdr:cNvPr>
        <xdr:cNvSpPr/>
      </xdr:nvSpPr>
      <xdr:spPr>
        <a:xfrm>
          <a:off x="406400" y="52197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G&amp;A Expenses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31</xdr:row>
      <xdr:rowOff>76200</xdr:rowOff>
    </xdr:from>
    <xdr:to>
      <xdr:col>1</xdr:col>
      <xdr:colOff>2247900</xdr:colOff>
      <xdr:row>32</xdr:row>
      <xdr:rowOff>152400</xdr:rowOff>
    </xdr:to>
    <xdr:sp macro="" textlink="">
      <xdr:nvSpPr>
        <xdr:cNvPr id="21" name="직사각형 20">
          <a:hlinkClick xmlns:r="http://schemas.openxmlformats.org/officeDocument/2006/relationships" r:id="rId7"/>
        </xdr:cNvPr>
        <xdr:cNvSpPr/>
      </xdr:nvSpPr>
      <xdr:spPr>
        <a:xfrm>
          <a:off x="406400" y="54737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Loans&amp;Deposits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32</xdr:row>
      <xdr:rowOff>152400</xdr:rowOff>
    </xdr:from>
    <xdr:to>
      <xdr:col>1</xdr:col>
      <xdr:colOff>2247900</xdr:colOff>
      <xdr:row>34</xdr:row>
      <xdr:rowOff>50800</xdr:rowOff>
    </xdr:to>
    <xdr:sp macro="" textlink="">
      <xdr:nvSpPr>
        <xdr:cNvPr id="22" name="직사각형 21">
          <a:hlinkClick xmlns:r="http://schemas.openxmlformats.org/officeDocument/2006/relationships" r:id="rId8"/>
        </xdr:cNvPr>
        <xdr:cNvSpPr/>
      </xdr:nvSpPr>
      <xdr:spPr>
        <a:xfrm>
          <a:off x="406400" y="57277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Asset Quality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34</xdr:row>
      <xdr:rowOff>63500</xdr:rowOff>
    </xdr:from>
    <xdr:to>
      <xdr:col>1</xdr:col>
      <xdr:colOff>2247900</xdr:colOff>
      <xdr:row>35</xdr:row>
      <xdr:rowOff>139700</xdr:rowOff>
    </xdr:to>
    <xdr:sp macro="" textlink="">
      <xdr:nvSpPr>
        <xdr:cNvPr id="23" name="직사각형 22">
          <a:hlinkClick xmlns:r="http://schemas.openxmlformats.org/officeDocument/2006/relationships" r:id="rId9"/>
        </xdr:cNvPr>
        <xdr:cNvSpPr/>
      </xdr:nvSpPr>
      <xdr:spPr>
        <a:xfrm>
          <a:off x="406400" y="59944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Capital Adequacy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342900</xdr:colOff>
      <xdr:row>2</xdr:row>
      <xdr:rowOff>76200</xdr:rowOff>
    </xdr:from>
    <xdr:to>
      <xdr:col>20</xdr:col>
      <xdr:colOff>586562</xdr:colOff>
      <xdr:row>3</xdr:row>
      <xdr:rowOff>138887</xdr:rowOff>
    </xdr:to>
    <xdr:pic>
      <xdr:nvPicPr>
        <xdr:cNvPr id="9" name="그림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1500" y="317500"/>
          <a:ext cx="243662" cy="2468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368300</xdr:colOff>
      <xdr:row>2</xdr:row>
      <xdr:rowOff>101600</xdr:rowOff>
    </xdr:from>
    <xdr:to>
      <xdr:col>20</xdr:col>
      <xdr:colOff>611962</xdr:colOff>
      <xdr:row>3</xdr:row>
      <xdr:rowOff>164287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4900" y="342900"/>
          <a:ext cx="243662" cy="2468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393700</xdr:colOff>
      <xdr:row>2</xdr:row>
      <xdr:rowOff>69850</xdr:rowOff>
    </xdr:from>
    <xdr:to>
      <xdr:col>20</xdr:col>
      <xdr:colOff>637362</xdr:colOff>
      <xdr:row>3</xdr:row>
      <xdr:rowOff>132537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0300" y="311150"/>
          <a:ext cx="243662" cy="2468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421308</xdr:colOff>
      <xdr:row>2</xdr:row>
      <xdr:rowOff>71782</xdr:rowOff>
    </xdr:from>
    <xdr:to>
      <xdr:col>20</xdr:col>
      <xdr:colOff>664970</xdr:colOff>
      <xdr:row>3</xdr:row>
      <xdr:rowOff>134469</xdr:rowOff>
    </xdr:to>
    <xdr:pic>
      <xdr:nvPicPr>
        <xdr:cNvPr id="4" name="그림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1221" y="314739"/>
          <a:ext cx="243662" cy="2449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393147</xdr:colOff>
      <xdr:row>2</xdr:row>
      <xdr:rowOff>88900</xdr:rowOff>
    </xdr:from>
    <xdr:to>
      <xdr:col>20</xdr:col>
      <xdr:colOff>636809</xdr:colOff>
      <xdr:row>3</xdr:row>
      <xdr:rowOff>151587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747" y="330200"/>
          <a:ext cx="243662" cy="2468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371612</xdr:colOff>
      <xdr:row>2</xdr:row>
      <xdr:rowOff>71782</xdr:rowOff>
    </xdr:from>
    <xdr:to>
      <xdr:col>20</xdr:col>
      <xdr:colOff>615274</xdr:colOff>
      <xdr:row>3</xdr:row>
      <xdr:rowOff>134469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525" y="314739"/>
          <a:ext cx="243662" cy="2449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419652</xdr:colOff>
      <xdr:row>2</xdr:row>
      <xdr:rowOff>66260</xdr:rowOff>
    </xdr:from>
    <xdr:to>
      <xdr:col>20</xdr:col>
      <xdr:colOff>663314</xdr:colOff>
      <xdr:row>3</xdr:row>
      <xdr:rowOff>128947</xdr:rowOff>
    </xdr:to>
    <xdr:pic>
      <xdr:nvPicPr>
        <xdr:cNvPr id="7" name="그림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9565" y="309217"/>
          <a:ext cx="243662" cy="244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4"/>
  <sheetViews>
    <sheetView showGridLines="0" tabSelected="1" showWhiteSpace="0" view="pageBreakPreview" topLeftCell="B2" zoomScaleNormal="100" zoomScaleSheetLayoutView="100" zoomScalePageLayoutView="70" workbookViewId="0">
      <selection activeCell="B2" sqref="B2:M38"/>
    </sheetView>
  </sheetViews>
  <sheetFormatPr defaultColWidth="8.58203125" defaultRowHeight="12.5" x14ac:dyDescent="0.45"/>
  <cols>
    <col min="1" max="1" width="9" style="1" hidden="1" customWidth="1"/>
    <col min="2" max="2" width="32.58203125" style="1" customWidth="1"/>
    <col min="3" max="3" width="2.58203125" style="1" customWidth="1"/>
    <col min="4" max="6" width="10" style="1" bestFit="1" customWidth="1"/>
    <col min="7" max="7" width="10" style="1" customWidth="1"/>
    <col min="8" max="13" width="10" style="1" bestFit="1" customWidth="1"/>
    <col min="14" max="256" width="10.58203125" style="1" customWidth="1"/>
    <col min="257" max="16384" width="8.58203125" style="1"/>
  </cols>
  <sheetData>
    <row r="1" spans="1:13" hidden="1" x14ac:dyDescent="0.45"/>
    <row r="2" spans="1:13" ht="19.399999999999999" customHeight="1" x14ac:dyDescent="0.45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4.9" customHeight="1" x14ac:dyDescent="0.4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4.9" customHeight="1" x14ac:dyDescent="0.4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14.9" customHeight="1" x14ac:dyDescent="0.4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4.9" customHeight="1" x14ac:dyDescent="0.45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14.9" customHeight="1" x14ac:dyDescent="0.45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4.9" customHeight="1" x14ac:dyDescent="0.45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4.9" customHeight="1" x14ac:dyDescent="0.45">
      <c r="A9" s="3" t="e">
        <f ca="1">OFFSET(#REF!,MATCH(Cover!$B9,#REF!,0)-1,0)</f>
        <v>#REF!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4.9" customHeight="1" x14ac:dyDescent="0.45">
      <c r="A10" s="3" t="e">
        <f ca="1">OFFSET(#REF!,MATCH(Cover!$B10,#REF!,0)-1,0)</f>
        <v>#REF!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1:13" ht="14.9" customHeight="1" x14ac:dyDescent="0.45">
      <c r="A11" s="3" t="e">
        <f ca="1">OFFSET(#REF!,MATCH(Cover!$B11,#REF!,0)-1,0)</f>
        <v>#REF!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14.9" customHeight="1" x14ac:dyDescent="0.45">
      <c r="A12" s="3" t="e">
        <f ca="1">OFFSET(#REF!,MATCH(Cover!$B12,#REF!,0)-1,0)</f>
        <v>#REF!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14.9" customHeight="1" x14ac:dyDescent="0.45">
      <c r="A13" s="3" t="e">
        <f ca="1">OFFSET(#REF!,MATCH(Cover!$B13,#REF!,0)-1,0)</f>
        <v>#REF!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3" ht="14.9" customHeight="1" x14ac:dyDescent="0.45">
      <c r="A14" s="3" t="e">
        <f ca="1">OFFSET(#REF!,MATCH(Cover!$B14,#REF!,0)-1,0)</f>
        <v>#REF!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3" ht="14.9" customHeight="1" x14ac:dyDescent="0.45">
      <c r="A15" s="3" t="e">
        <f ca="1">OFFSET(#REF!,MATCH(Cover!$B15,#REF!,0)-1,0)</f>
        <v>#REF!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1:13" ht="14.9" customHeight="1" x14ac:dyDescent="0.45">
      <c r="A16" s="3" t="e">
        <f ca="1">OFFSET(#REF!,MATCH(Cover!$B16,#REF!,0)-1,0)</f>
        <v>#REF!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</row>
    <row r="17" spans="1:13" ht="14.9" customHeight="1" x14ac:dyDescent="0.45">
      <c r="A17" s="3" t="e">
        <f ca="1">OFFSET(#REF!,MATCH(Cover!$B17,#REF!,0)-1,0)</f>
        <v>#REF!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</row>
    <row r="18" spans="1:13" ht="14.9" customHeight="1" x14ac:dyDescent="0.45">
      <c r="A18" s="3" t="e">
        <f ca="1">OFFSET(#REF!,MATCH(Cover!$B18,#REF!,0)-1,0)</f>
        <v>#REF!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1:13" ht="14.9" customHeight="1" x14ac:dyDescent="0.45">
      <c r="A19" s="3" t="e">
        <f ca="1">OFFSET(#REF!,MATCH(Cover!$B19,#REF!,0)-1,0)</f>
        <v>#REF!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3" ht="14.9" customHeight="1" x14ac:dyDescent="0.45">
      <c r="A20" s="3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3" ht="14.9" customHeight="1" x14ac:dyDescent="0.45">
      <c r="A21" s="3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</row>
    <row r="22" spans="1:13" ht="14.9" customHeight="1" x14ac:dyDescent="0.45">
      <c r="A22" s="3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1:13" ht="14.9" customHeight="1" x14ac:dyDescent="0.45">
      <c r="A23" s="3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ht="14.9" customHeight="1" x14ac:dyDescent="0.45">
      <c r="A24" s="3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13" ht="14.9" customHeight="1" x14ac:dyDescent="0.45">
      <c r="A25" s="3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  <row r="26" spans="1:13" ht="14.9" customHeight="1" x14ac:dyDescent="0.45">
      <c r="A26" s="3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3" ht="14.9" customHeight="1" x14ac:dyDescent="0.45">
      <c r="A27" s="3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3" ht="14.9" customHeight="1" x14ac:dyDescent="0.45">
      <c r="A28" s="3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  <row r="29" spans="1:13" ht="14.9" customHeight="1" x14ac:dyDescent="0.45">
      <c r="A29" s="3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3" ht="14.9" customHeight="1" x14ac:dyDescent="0.45">
      <c r="A30" s="3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</row>
    <row r="31" spans="1:13" ht="14.9" customHeight="1" x14ac:dyDescent="0.45">
      <c r="A31" s="3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  <row r="32" spans="1:13" ht="14.9" customHeight="1" x14ac:dyDescent="0.45">
      <c r="A32" s="3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1:13" ht="14.9" customHeight="1" x14ac:dyDescent="0.45">
      <c r="A33" s="3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</row>
    <row r="34" spans="1:13" ht="14.9" customHeight="1" x14ac:dyDescent="0.45">
      <c r="A34" s="3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</row>
    <row r="35" spans="1:13" ht="14.9" customHeight="1" x14ac:dyDescent="0.45">
      <c r="A35" s="3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</row>
    <row r="36" spans="1:13" ht="14.9" customHeight="1" x14ac:dyDescent="0.45">
      <c r="A36" s="3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</row>
    <row r="37" spans="1:13" ht="14.15" customHeight="1" x14ac:dyDescent="0.45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</row>
    <row r="38" spans="1:13" ht="14.15" customHeight="1" x14ac:dyDescent="0.45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1:13" ht="14.15" customHeight="1" x14ac:dyDescent="0.45"/>
    <row r="40" spans="1:13" ht="14.15" customHeight="1" x14ac:dyDescent="0.45"/>
    <row r="41" spans="1:13" ht="14.15" customHeight="1" x14ac:dyDescent="0.45"/>
    <row r="42" spans="1:13" ht="14.15" customHeight="1" x14ac:dyDescent="0.45"/>
    <row r="43" spans="1:13" ht="14.15" customHeight="1" x14ac:dyDescent="0.45"/>
    <row r="44" spans="1:13" ht="14.15" customHeight="1" x14ac:dyDescent="0.45"/>
  </sheetData>
  <dataConsolidate/>
  <mergeCells count="1">
    <mergeCell ref="B2:M3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39"/>
  <sheetViews>
    <sheetView showGridLines="0" view="pageBreakPreview" topLeftCell="B2" zoomScale="130" zoomScaleNormal="100" zoomScaleSheetLayoutView="130" workbookViewId="0">
      <selection activeCell="X17" sqref="X17"/>
    </sheetView>
  </sheetViews>
  <sheetFormatPr defaultColWidth="8.58203125" defaultRowHeight="12.5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8" width="10" style="1" customWidth="1"/>
    <col min="9" max="12" width="10" style="1" hidden="1" customWidth="1"/>
    <col min="13" max="17" width="10" style="1" customWidth="1"/>
    <col min="18" max="252" width="10.58203125" style="1" customWidth="1"/>
    <col min="253" max="16384" width="8.58203125" style="1"/>
  </cols>
  <sheetData>
    <row r="1" spans="1:21" hidden="1" x14ac:dyDescent="0.45"/>
    <row r="2" spans="1:21" ht="19" x14ac:dyDescent="0.45">
      <c r="B2" s="49" t="s">
        <v>38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4.9" customHeight="1" x14ac:dyDescent="0.45"/>
    <row r="4" spans="1:21" ht="14.9" customHeight="1" x14ac:dyDescent="0.45">
      <c r="R4" s="79"/>
      <c r="S4" s="79"/>
      <c r="U4" s="79"/>
    </row>
    <row r="5" spans="1:21" ht="14.9" customHeight="1" x14ac:dyDescent="0.45"/>
    <row r="6" spans="1:21" ht="14.9" customHeight="1" x14ac:dyDescent="0.45">
      <c r="R6" s="12">
        <v>22</v>
      </c>
      <c r="S6" s="12"/>
      <c r="T6" s="12"/>
      <c r="U6" s="12"/>
    </row>
    <row r="7" spans="1:21" ht="14.9" customHeight="1" x14ac:dyDescent="0.45"/>
    <row r="8" spans="1:21" ht="17.899999999999999" customHeight="1" thickBot="1" x14ac:dyDescent="0.5">
      <c r="B8" s="5" t="s">
        <v>111</v>
      </c>
      <c r="C8" s="5"/>
      <c r="D8" s="6" t="s">
        <v>43</v>
      </c>
      <c r="E8" s="6" t="s">
        <v>44</v>
      </c>
      <c r="F8" s="6" t="s">
        <v>81</v>
      </c>
      <c r="G8" s="6" t="s">
        <v>163</v>
      </c>
      <c r="H8" s="97" t="s">
        <v>166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133</v>
      </c>
      <c r="P8" s="6" t="s">
        <v>135</v>
      </c>
      <c r="Q8" s="6" t="s">
        <v>144</v>
      </c>
      <c r="R8" s="6" t="s">
        <v>150</v>
      </c>
      <c r="S8" s="6" t="s">
        <v>154</v>
      </c>
      <c r="T8" s="6" t="s">
        <v>160</v>
      </c>
      <c r="U8" s="6" t="s">
        <v>168</v>
      </c>
    </row>
    <row r="9" spans="1:21" ht="22.4" customHeight="1" x14ac:dyDescent="0.45">
      <c r="A9" s="3" t="e">
        <v>#REF!</v>
      </c>
      <c r="B9" s="44" t="s">
        <v>67</v>
      </c>
      <c r="C9" s="45"/>
      <c r="D9" s="46">
        <v>375582</v>
      </c>
      <c r="E9" s="46">
        <v>664940</v>
      </c>
      <c r="F9" s="46">
        <v>804157</v>
      </c>
      <c r="G9" s="46">
        <v>1064933</v>
      </c>
      <c r="H9" s="98">
        <v>1605801</v>
      </c>
      <c r="I9" s="46">
        <v>192635</v>
      </c>
      <c r="J9" s="46">
        <v>196034</v>
      </c>
      <c r="K9" s="46">
        <v>202914</v>
      </c>
      <c r="L9" s="46">
        <v>212574</v>
      </c>
      <c r="M9" s="46">
        <v>224910</v>
      </c>
      <c r="N9" s="46">
        <v>253626</v>
      </c>
      <c r="O9" s="46">
        <v>277256</v>
      </c>
      <c r="P9" s="46">
        <v>309141</v>
      </c>
      <c r="Q9" s="46">
        <v>338439</v>
      </c>
      <c r="R9" s="46">
        <v>370795</v>
      </c>
      <c r="S9" s="46">
        <v>411848</v>
      </c>
      <c r="T9" s="46">
        <v>484718</v>
      </c>
      <c r="U9" s="46">
        <v>560472</v>
      </c>
    </row>
    <row r="10" spans="1:21" ht="22.4" customHeight="1" x14ac:dyDescent="0.45">
      <c r="A10" s="3" t="e">
        <v>#REF!</v>
      </c>
      <c r="B10" s="8" t="s">
        <v>68</v>
      </c>
      <c r="C10" s="8"/>
      <c r="D10" s="37">
        <v>293932</v>
      </c>
      <c r="E10" s="37">
        <v>494598</v>
      </c>
      <c r="F10" s="37">
        <v>599390</v>
      </c>
      <c r="G10" s="37">
        <v>785985</v>
      </c>
      <c r="H10" s="99">
        <v>1293874</v>
      </c>
      <c r="I10" s="37">
        <v>145002</v>
      </c>
      <c r="J10" s="37">
        <v>148852</v>
      </c>
      <c r="K10" s="37">
        <v>149862</v>
      </c>
      <c r="L10" s="37">
        <v>155674</v>
      </c>
      <c r="M10" s="37">
        <v>165479</v>
      </c>
      <c r="N10" s="37">
        <v>179242</v>
      </c>
      <c r="O10" s="37">
        <v>203783</v>
      </c>
      <c r="P10" s="37">
        <v>237480</v>
      </c>
      <c r="Q10" s="37">
        <v>264161</v>
      </c>
      <c r="R10" s="37">
        <v>292867</v>
      </c>
      <c r="S10" s="37">
        <v>337210</v>
      </c>
      <c r="T10" s="37">
        <v>399636</v>
      </c>
      <c r="U10" s="37">
        <v>451464</v>
      </c>
    </row>
    <row r="11" spans="1:21" s="3" customFormat="1" ht="22.4" customHeight="1" x14ac:dyDescent="0.45">
      <c r="B11" s="3" t="s">
        <v>122</v>
      </c>
      <c r="D11" s="124">
        <v>67926</v>
      </c>
      <c r="E11" s="124">
        <v>107263</v>
      </c>
      <c r="F11" s="124">
        <v>135037</v>
      </c>
      <c r="G11" s="124">
        <v>160850</v>
      </c>
      <c r="H11" s="125">
        <v>171014.683857</v>
      </c>
      <c r="I11" s="37">
        <v>31732</v>
      </c>
      <c r="J11" s="37">
        <v>30265</v>
      </c>
      <c r="K11" s="37">
        <v>34565</v>
      </c>
      <c r="L11" s="37">
        <v>38474</v>
      </c>
      <c r="M11" s="37">
        <v>39383</v>
      </c>
      <c r="N11" s="37">
        <v>37422</v>
      </c>
      <c r="O11" s="37">
        <v>41125</v>
      </c>
      <c r="P11" s="37">
        <v>42920</v>
      </c>
      <c r="Q11" s="37">
        <v>40511</v>
      </c>
      <c r="R11" s="37">
        <v>43729</v>
      </c>
      <c r="S11" s="37">
        <v>43938</v>
      </c>
      <c r="T11" s="37">
        <v>42836.683857000004</v>
      </c>
      <c r="U11" s="37">
        <v>45503.572956999997</v>
      </c>
    </row>
    <row r="12" spans="1:21" s="3" customFormat="1" ht="22.4" customHeight="1" x14ac:dyDescent="0.45">
      <c r="A12" s="3" t="e">
        <v>#REF!</v>
      </c>
      <c r="B12" s="3" t="s">
        <v>123</v>
      </c>
      <c r="D12" s="124">
        <v>0</v>
      </c>
      <c r="E12" s="124">
        <v>11157</v>
      </c>
      <c r="F12" s="124">
        <v>49850</v>
      </c>
      <c r="G12" s="124">
        <v>93217</v>
      </c>
      <c r="H12" s="125">
        <v>82746.040130000009</v>
      </c>
      <c r="I12" s="37">
        <v>6873</v>
      </c>
      <c r="J12" s="37">
        <v>12266</v>
      </c>
      <c r="K12" s="37">
        <v>14057</v>
      </c>
      <c r="L12" s="37">
        <v>16654</v>
      </c>
      <c r="M12" s="37">
        <v>18294</v>
      </c>
      <c r="N12" s="37">
        <v>22166</v>
      </c>
      <c r="O12" s="37">
        <v>29245</v>
      </c>
      <c r="P12" s="37">
        <v>23513</v>
      </c>
      <c r="Q12" s="37">
        <v>25334</v>
      </c>
      <c r="R12" s="37">
        <v>21563</v>
      </c>
      <c r="S12" s="37">
        <v>19418</v>
      </c>
      <c r="T12" s="37">
        <v>16431.040130000001</v>
      </c>
      <c r="U12" s="37">
        <v>17675.113611000001</v>
      </c>
    </row>
    <row r="13" spans="1:21" s="3" customFormat="1" ht="22.4" customHeight="1" x14ac:dyDescent="0.45">
      <c r="A13" s="3" t="e">
        <v>#REF!</v>
      </c>
      <c r="B13" s="3" t="s">
        <v>69</v>
      </c>
      <c r="D13" s="124">
        <v>13724</v>
      </c>
      <c r="E13" s="124">
        <v>51922</v>
      </c>
      <c r="F13" s="124">
        <v>19880</v>
      </c>
      <c r="G13" s="124">
        <v>24881</v>
      </c>
      <c r="H13" s="125">
        <v>58166</v>
      </c>
      <c r="I13" s="37">
        <v>9028</v>
      </c>
      <c r="J13" s="37">
        <v>4651</v>
      </c>
      <c r="K13" s="37">
        <v>4430</v>
      </c>
      <c r="L13" s="37">
        <v>1772</v>
      </c>
      <c r="M13" s="37">
        <v>1754</v>
      </c>
      <c r="N13" s="37">
        <v>14796</v>
      </c>
      <c r="O13" s="37">
        <v>3103</v>
      </c>
      <c r="P13" s="37">
        <v>5228</v>
      </c>
      <c r="Q13" s="37">
        <v>8433</v>
      </c>
      <c r="R13" s="37">
        <v>12636</v>
      </c>
      <c r="S13" s="37">
        <v>11282</v>
      </c>
      <c r="T13" s="37">
        <v>25814</v>
      </c>
      <c r="U13" s="37">
        <v>45829</v>
      </c>
    </row>
    <row r="14" spans="1:21" ht="22.4" customHeight="1" x14ac:dyDescent="0.45">
      <c r="A14" s="3" t="e">
        <v>#REF!</v>
      </c>
      <c r="B14" s="10" t="s">
        <v>70</v>
      </c>
      <c r="C14" s="10"/>
      <c r="D14" s="38">
        <v>381990</v>
      </c>
      <c r="E14" s="38">
        <v>615248</v>
      </c>
      <c r="F14" s="38">
        <v>620713</v>
      </c>
      <c r="G14" s="38">
        <v>715742</v>
      </c>
      <c r="H14" s="100">
        <v>1079393</v>
      </c>
      <c r="I14" s="38">
        <v>166639</v>
      </c>
      <c r="J14" s="38">
        <v>153260</v>
      </c>
      <c r="K14" s="38">
        <v>146883</v>
      </c>
      <c r="L14" s="38">
        <v>153931</v>
      </c>
      <c r="M14" s="38">
        <v>157148</v>
      </c>
      <c r="N14" s="38">
        <v>157359</v>
      </c>
      <c r="O14" s="38">
        <v>176499</v>
      </c>
      <c r="P14" s="38">
        <v>224736</v>
      </c>
      <c r="Q14" s="38">
        <v>218029</v>
      </c>
      <c r="R14" s="38">
        <v>249534</v>
      </c>
      <c r="S14" s="38">
        <v>270668</v>
      </c>
      <c r="T14" s="38">
        <v>341164</v>
      </c>
      <c r="U14" s="38">
        <v>373063</v>
      </c>
    </row>
    <row r="15" spans="1:21" ht="22.4" customHeight="1" x14ac:dyDescent="0.45">
      <c r="A15" s="3" t="e">
        <v>#REF!</v>
      </c>
      <c r="B15" s="8" t="s">
        <v>71</v>
      </c>
      <c r="C15" s="8"/>
      <c r="D15" s="37">
        <v>110539</v>
      </c>
      <c r="E15" s="37">
        <v>247036</v>
      </c>
      <c r="F15" s="37">
        <v>191360</v>
      </c>
      <c r="G15" s="37">
        <v>164685</v>
      </c>
      <c r="H15" s="99">
        <v>351693</v>
      </c>
      <c r="I15" s="37">
        <v>60633</v>
      </c>
      <c r="J15" s="37">
        <v>50340</v>
      </c>
      <c r="K15" s="37">
        <v>41955</v>
      </c>
      <c r="L15" s="37">
        <v>38432</v>
      </c>
      <c r="M15" s="37">
        <v>35906</v>
      </c>
      <c r="N15" s="37">
        <v>37703</v>
      </c>
      <c r="O15" s="37">
        <v>41137</v>
      </c>
      <c r="P15" s="37">
        <v>49938</v>
      </c>
      <c r="Q15" s="37">
        <v>63495</v>
      </c>
      <c r="R15" s="37">
        <v>75618</v>
      </c>
      <c r="S15" s="37">
        <v>90388</v>
      </c>
      <c r="T15" s="37">
        <v>122191</v>
      </c>
      <c r="U15" s="37">
        <v>189298</v>
      </c>
    </row>
    <row r="16" spans="1:21" ht="22.4" customHeight="1" x14ac:dyDescent="0.45">
      <c r="A16" s="3" t="e">
        <v>#REF!</v>
      </c>
      <c r="B16" s="8" t="s">
        <v>171</v>
      </c>
      <c r="C16" s="8"/>
      <c r="D16" s="37">
        <v>127622</v>
      </c>
      <c r="E16" s="37">
        <v>172611</v>
      </c>
      <c r="F16" s="37">
        <v>126108.6697</v>
      </c>
      <c r="G16" s="37">
        <v>145964.77470000001</v>
      </c>
      <c r="H16" s="99">
        <v>182571.73981300002</v>
      </c>
      <c r="I16" s="37">
        <v>41697</v>
      </c>
      <c r="J16" s="37">
        <v>43219</v>
      </c>
      <c r="K16" s="37">
        <v>44476</v>
      </c>
      <c r="L16" s="37">
        <v>48656</v>
      </c>
      <c r="M16" s="37">
        <v>30839.612849999998</v>
      </c>
      <c r="N16" s="37">
        <v>33941.578399999999</v>
      </c>
      <c r="O16" s="37">
        <v>37685.399924999998</v>
      </c>
      <c r="P16" s="37">
        <v>43498.183525</v>
      </c>
      <c r="Q16" s="37">
        <v>40087.967550000001</v>
      </c>
      <c r="R16" s="37">
        <v>44635.50965</v>
      </c>
      <c r="S16" s="37">
        <v>48207.873929000001</v>
      </c>
      <c r="T16" s="37">
        <v>49641.388684000005</v>
      </c>
      <c r="U16" s="37">
        <v>47685.095401999999</v>
      </c>
    </row>
    <row r="17" spans="1:21" ht="22.4" customHeight="1" x14ac:dyDescent="0.45">
      <c r="A17" s="3"/>
      <c r="B17" s="8" t="s">
        <v>172</v>
      </c>
      <c r="C17" s="8"/>
      <c r="D17" s="37"/>
      <c r="E17" s="37"/>
      <c r="F17" s="37">
        <v>51939.330300000009</v>
      </c>
      <c r="G17" s="37">
        <v>55908.225299999991</v>
      </c>
      <c r="H17" s="99">
        <v>60712.260186999993</v>
      </c>
      <c r="I17" s="37"/>
      <c r="J17" s="37"/>
      <c r="K17" s="37"/>
      <c r="L17" s="37"/>
      <c r="M17" s="37">
        <v>13615.38715</v>
      </c>
      <c r="N17" s="37">
        <v>13770.4216</v>
      </c>
      <c r="O17" s="37">
        <v>14096.600075</v>
      </c>
      <c r="P17" s="37">
        <v>14425.816475</v>
      </c>
      <c r="Q17" s="37">
        <v>14593.032449999999</v>
      </c>
      <c r="R17" s="37">
        <v>14822.490350000002</v>
      </c>
      <c r="S17" s="37">
        <v>15522.126070999999</v>
      </c>
      <c r="T17" s="37">
        <v>15774.611315999999</v>
      </c>
      <c r="U17" s="37">
        <v>16173.904597999999</v>
      </c>
    </row>
    <row r="18" spans="1:21" ht="22.4" customHeight="1" x14ac:dyDescent="0.45">
      <c r="A18" s="3" t="e">
        <v>#REF!</v>
      </c>
      <c r="B18" s="8" t="s">
        <v>72</v>
      </c>
      <c r="C18" s="8"/>
      <c r="D18" s="37">
        <v>129808</v>
      </c>
      <c r="E18" s="37">
        <v>162447</v>
      </c>
      <c r="F18" s="37">
        <v>200585</v>
      </c>
      <c r="G18" s="37">
        <v>285988</v>
      </c>
      <c r="H18" s="99">
        <v>393546</v>
      </c>
      <c r="I18" s="37">
        <v>51008</v>
      </c>
      <c r="J18" s="37">
        <v>47467</v>
      </c>
      <c r="K18" s="37">
        <v>48659</v>
      </c>
      <c r="L18" s="37">
        <v>53452</v>
      </c>
      <c r="M18" s="37">
        <v>63330</v>
      </c>
      <c r="N18" s="37">
        <v>57255</v>
      </c>
      <c r="O18" s="37">
        <v>67251</v>
      </c>
      <c r="P18" s="37">
        <v>98152</v>
      </c>
      <c r="Q18" s="37">
        <v>79078</v>
      </c>
      <c r="R18" s="37">
        <v>90629</v>
      </c>
      <c r="S18" s="37">
        <v>93537</v>
      </c>
      <c r="T18" s="37">
        <v>130302</v>
      </c>
      <c r="U18" s="37">
        <v>92813</v>
      </c>
    </row>
    <row r="19" spans="1:21" ht="22.4" customHeight="1" x14ac:dyDescent="0.45">
      <c r="A19" s="3" t="e">
        <v>#REF!</v>
      </c>
      <c r="B19" s="8" t="s">
        <v>73</v>
      </c>
      <c r="C19" s="8"/>
      <c r="D19" s="37">
        <v>14021</v>
      </c>
      <c r="E19" s="37">
        <v>33154</v>
      </c>
      <c r="F19" s="37">
        <v>50720</v>
      </c>
      <c r="G19" s="37">
        <v>63196</v>
      </c>
      <c r="H19" s="99">
        <v>90870</v>
      </c>
      <c r="I19" s="37">
        <v>13301</v>
      </c>
      <c r="J19" s="37">
        <v>12234</v>
      </c>
      <c r="K19" s="37">
        <v>11793</v>
      </c>
      <c r="L19" s="37">
        <v>13391</v>
      </c>
      <c r="M19" s="37">
        <v>13457</v>
      </c>
      <c r="N19" s="37">
        <v>14689</v>
      </c>
      <c r="O19" s="37">
        <v>16329</v>
      </c>
      <c r="P19" s="37">
        <v>18722</v>
      </c>
      <c r="Q19" s="37">
        <v>20775</v>
      </c>
      <c r="R19" s="37">
        <v>23829</v>
      </c>
      <c r="S19" s="37">
        <v>23013</v>
      </c>
      <c r="T19" s="37">
        <v>23255</v>
      </c>
      <c r="U19" s="37">
        <v>27093</v>
      </c>
    </row>
    <row r="20" spans="1:21" ht="22.4" customHeight="1" x14ac:dyDescent="0.45">
      <c r="A20" s="3" t="e">
        <v>#REF!</v>
      </c>
      <c r="B20" s="8" t="s">
        <v>74</v>
      </c>
      <c r="C20" s="8"/>
      <c r="D20" s="37">
        <v>14801</v>
      </c>
      <c r="E20" s="37">
        <v>36437</v>
      </c>
      <c r="F20" s="37">
        <v>60893</v>
      </c>
      <c r="G20" s="37">
        <v>92255</v>
      </c>
      <c r="H20" s="99">
        <v>173222</v>
      </c>
      <c r="I20" s="37">
        <v>7611</v>
      </c>
      <c r="J20" s="37">
        <v>16528</v>
      </c>
      <c r="K20" s="37">
        <v>11116</v>
      </c>
      <c r="L20" s="37">
        <v>25638</v>
      </c>
      <c r="M20" s="37">
        <v>13783</v>
      </c>
      <c r="N20" s="37">
        <v>16468</v>
      </c>
      <c r="O20" s="37">
        <v>29576</v>
      </c>
      <c r="P20" s="37">
        <v>32428</v>
      </c>
      <c r="Q20" s="37">
        <v>31996</v>
      </c>
      <c r="R20" s="37">
        <v>46907</v>
      </c>
      <c r="S20" s="37">
        <v>36575</v>
      </c>
      <c r="T20" s="37">
        <v>57742</v>
      </c>
      <c r="U20" s="37">
        <v>50998</v>
      </c>
    </row>
    <row r="21" spans="1:21" ht="22.4" customHeight="1" x14ac:dyDescent="0.45">
      <c r="A21" s="3" t="e">
        <v>#REF!</v>
      </c>
      <c r="B21" s="44" t="s">
        <v>75</v>
      </c>
      <c r="C21" s="45"/>
      <c r="D21" s="46">
        <v>-21209</v>
      </c>
      <c r="E21" s="46">
        <v>13255</v>
      </c>
      <c r="F21" s="46">
        <v>122551</v>
      </c>
      <c r="G21" s="46">
        <v>256936</v>
      </c>
      <c r="H21" s="98">
        <v>353186</v>
      </c>
      <c r="I21" s="46">
        <v>18385</v>
      </c>
      <c r="J21" s="46">
        <v>26246</v>
      </c>
      <c r="K21" s="46">
        <v>44915</v>
      </c>
      <c r="L21" s="46">
        <v>33005</v>
      </c>
      <c r="M21" s="46">
        <v>53979</v>
      </c>
      <c r="N21" s="46">
        <v>79799</v>
      </c>
      <c r="O21" s="46">
        <v>71181</v>
      </c>
      <c r="P21" s="46">
        <v>51977</v>
      </c>
      <c r="Q21" s="46">
        <v>88414</v>
      </c>
      <c r="R21" s="126">
        <v>74354</v>
      </c>
      <c r="S21" s="126">
        <v>104605</v>
      </c>
      <c r="T21" s="126">
        <v>85812</v>
      </c>
      <c r="U21" s="126">
        <v>136411</v>
      </c>
    </row>
    <row r="22" spans="1:21" ht="22.4" customHeight="1" x14ac:dyDescent="0.45">
      <c r="A22" s="3"/>
      <c r="B22" s="8" t="s">
        <v>76</v>
      </c>
      <c r="C22" s="8"/>
      <c r="D22" s="37">
        <v>15</v>
      </c>
      <c r="E22" s="37">
        <v>49</v>
      </c>
      <c r="F22" s="37">
        <v>135</v>
      </c>
      <c r="G22" s="37">
        <v>304</v>
      </c>
      <c r="H22" s="99">
        <v>3967</v>
      </c>
      <c r="I22" s="37">
        <v>24</v>
      </c>
      <c r="J22" s="37">
        <v>18</v>
      </c>
      <c r="K22" s="37">
        <v>14</v>
      </c>
      <c r="L22" s="37">
        <v>79</v>
      </c>
      <c r="M22" s="37">
        <v>72</v>
      </c>
      <c r="N22" s="37">
        <v>73</v>
      </c>
      <c r="O22" s="37">
        <v>52</v>
      </c>
      <c r="P22" s="37">
        <v>106</v>
      </c>
      <c r="Q22" s="37">
        <v>90</v>
      </c>
      <c r="R22" s="37">
        <v>1540</v>
      </c>
      <c r="S22" s="37">
        <v>1987</v>
      </c>
      <c r="T22" s="37">
        <v>349</v>
      </c>
      <c r="U22" s="37">
        <v>157</v>
      </c>
    </row>
    <row r="23" spans="1:21" ht="22.4" customHeight="1" x14ac:dyDescent="0.45">
      <c r="A23" s="3"/>
      <c r="B23" s="8" t="s">
        <v>77</v>
      </c>
      <c r="C23" s="8"/>
      <c r="D23" s="37">
        <v>86</v>
      </c>
      <c r="E23" s="37">
        <v>136</v>
      </c>
      <c r="F23" s="37">
        <v>354</v>
      </c>
      <c r="G23" s="37">
        <v>514</v>
      </c>
      <c r="H23" s="99">
        <v>5420</v>
      </c>
      <c r="I23" s="37">
        <v>56</v>
      </c>
      <c r="J23" s="37">
        <v>98</v>
      </c>
      <c r="K23" s="37">
        <v>0</v>
      </c>
      <c r="L23" s="37">
        <v>200</v>
      </c>
      <c r="M23" s="37">
        <v>78</v>
      </c>
      <c r="N23" s="37">
        <v>100</v>
      </c>
      <c r="O23" s="37">
        <v>4</v>
      </c>
      <c r="P23" s="37">
        <v>331</v>
      </c>
      <c r="Q23" s="37">
        <v>401</v>
      </c>
      <c r="R23" s="37">
        <v>369</v>
      </c>
      <c r="S23" s="37">
        <v>2032</v>
      </c>
      <c r="T23" s="37">
        <v>2617</v>
      </c>
      <c r="U23" s="37">
        <v>1343</v>
      </c>
    </row>
    <row r="24" spans="1:21" ht="22.4" customHeight="1" x14ac:dyDescent="0.45">
      <c r="A24" s="3"/>
      <c r="B24" s="8" t="s">
        <v>78</v>
      </c>
      <c r="C24" s="8"/>
      <c r="D24" s="37">
        <v>-21280</v>
      </c>
      <c r="E24" s="37">
        <v>13168</v>
      </c>
      <c r="F24" s="37">
        <v>122332</v>
      </c>
      <c r="G24" s="37">
        <v>256726</v>
      </c>
      <c r="H24" s="99">
        <v>351733</v>
      </c>
      <c r="I24" s="37">
        <v>18353</v>
      </c>
      <c r="J24" s="37">
        <v>26166</v>
      </c>
      <c r="K24" s="37">
        <v>44929</v>
      </c>
      <c r="L24" s="37">
        <v>32884</v>
      </c>
      <c r="M24" s="37">
        <v>53973</v>
      </c>
      <c r="N24" s="37">
        <v>79772</v>
      </c>
      <c r="O24" s="37">
        <v>71229</v>
      </c>
      <c r="P24" s="37">
        <v>51752</v>
      </c>
      <c r="Q24" s="37">
        <v>88103</v>
      </c>
      <c r="R24" s="37">
        <v>75525</v>
      </c>
      <c r="S24" s="37">
        <v>104560</v>
      </c>
      <c r="T24" s="37">
        <v>83544</v>
      </c>
      <c r="U24" s="37">
        <v>135225</v>
      </c>
    </row>
    <row r="25" spans="1:21" ht="22.4" customHeight="1" x14ac:dyDescent="0.45">
      <c r="A25" s="3"/>
      <c r="B25" s="8" t="s">
        <v>39</v>
      </c>
      <c r="C25" s="8"/>
      <c r="D25" s="37">
        <v>-325.43500000000131</v>
      </c>
      <c r="E25" s="37">
        <v>-564.93000000000029</v>
      </c>
      <c r="F25" s="37">
        <v>8696.0109430000011</v>
      </c>
      <c r="G25" s="37">
        <v>52601.852720000024</v>
      </c>
      <c r="H25" s="99">
        <v>88642</v>
      </c>
      <c r="I25" s="37">
        <v>-120.01630400000067</v>
      </c>
      <c r="J25" s="37">
        <v>-620.60903799999869</v>
      </c>
      <c r="K25" s="37">
        <v>4313.4734800000006</v>
      </c>
      <c r="L25" s="37">
        <v>5123.1628049999999</v>
      </c>
      <c r="M25" s="37">
        <v>7316.8145090000035</v>
      </c>
      <c r="N25" s="37">
        <v>10482.001522000006</v>
      </c>
      <c r="O25" s="37">
        <v>19233.477181000002</v>
      </c>
      <c r="P25" s="37">
        <v>15569.559507999998</v>
      </c>
      <c r="Q25" s="37">
        <v>21303</v>
      </c>
      <c r="R25" s="37">
        <v>18513</v>
      </c>
      <c r="S25" s="37">
        <v>25843</v>
      </c>
      <c r="T25" s="37">
        <v>22982</v>
      </c>
      <c r="U25" s="37">
        <v>33370</v>
      </c>
    </row>
    <row r="26" spans="1:21" ht="22.4" customHeight="1" x14ac:dyDescent="0.45">
      <c r="A26" s="3"/>
      <c r="B26" s="47" t="s">
        <v>79</v>
      </c>
      <c r="C26" s="47"/>
      <c r="D26" s="48">
        <v>-20954.564999999999</v>
      </c>
      <c r="E26" s="48">
        <v>13732.93</v>
      </c>
      <c r="F26" s="48">
        <v>113635.989057</v>
      </c>
      <c r="G26" s="48">
        <v>204124.14727999998</v>
      </c>
      <c r="H26" s="101">
        <v>263091</v>
      </c>
      <c r="I26" s="48">
        <v>18473.016304000001</v>
      </c>
      <c r="J26" s="48">
        <v>26786.609037999999</v>
      </c>
      <c r="K26" s="48">
        <v>40615.526519999999</v>
      </c>
      <c r="L26" s="48">
        <v>27760.837195</v>
      </c>
      <c r="M26" s="48">
        <v>46656.185490999997</v>
      </c>
      <c r="N26" s="48">
        <v>69289.998477999994</v>
      </c>
      <c r="O26" s="48">
        <v>51995.522818999998</v>
      </c>
      <c r="P26" s="48">
        <v>36182.440492000002</v>
      </c>
      <c r="Q26" s="48">
        <v>66800</v>
      </c>
      <c r="R26" s="48">
        <v>57012</v>
      </c>
      <c r="S26" s="48">
        <v>78717</v>
      </c>
      <c r="T26" s="48">
        <v>60562</v>
      </c>
      <c r="U26" s="48">
        <v>101855</v>
      </c>
    </row>
    <row r="27" spans="1:21" ht="14.9" customHeight="1" x14ac:dyDescent="0.45">
      <c r="A27" s="3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21" ht="14.9" customHeight="1" x14ac:dyDescent="0.45">
      <c r="A28" s="3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21" ht="14.9" customHeight="1" x14ac:dyDescent="0.45">
      <c r="A29" s="3"/>
      <c r="C29" s="8"/>
      <c r="R29" s="94"/>
      <c r="S29" s="94"/>
      <c r="T29" s="94"/>
      <c r="U29" s="94"/>
    </row>
    <row r="30" spans="1:21" ht="14.9" customHeight="1" x14ac:dyDescent="0.45">
      <c r="A30" s="3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45">
      <c r="J31" s="4"/>
      <c r="K31" s="4"/>
      <c r="L31" s="4"/>
      <c r="M31" s="4"/>
      <c r="N31" s="4"/>
      <c r="O31" s="4"/>
      <c r="P31" s="4"/>
    </row>
    <row r="32" spans="1:21" x14ac:dyDescent="0.45">
      <c r="B32" s="8"/>
      <c r="J32" s="4"/>
      <c r="K32" s="4"/>
      <c r="L32" s="4"/>
      <c r="M32" s="4"/>
      <c r="N32" s="4"/>
      <c r="O32" s="4"/>
      <c r="P32" s="4"/>
    </row>
    <row r="33" spans="10:16" x14ac:dyDescent="0.45">
      <c r="J33" s="4"/>
      <c r="K33" s="4"/>
      <c r="L33" s="4"/>
      <c r="M33" s="4"/>
      <c r="N33" s="4"/>
      <c r="O33" s="4"/>
      <c r="P33" s="4"/>
    </row>
    <row r="34" spans="10:16" x14ac:dyDescent="0.45">
      <c r="J34" s="4"/>
      <c r="K34" s="4"/>
      <c r="L34" s="4"/>
      <c r="M34" s="4"/>
      <c r="N34" s="4"/>
      <c r="O34" s="4"/>
      <c r="P34" s="4"/>
    </row>
    <row r="35" spans="10:16" x14ac:dyDescent="0.45">
      <c r="J35" s="4"/>
      <c r="K35" s="4"/>
      <c r="L35" s="4"/>
      <c r="M35" s="4"/>
      <c r="N35" s="4"/>
      <c r="O35" s="4"/>
      <c r="P35" s="4"/>
    </row>
    <row r="36" spans="10:16" x14ac:dyDescent="0.45">
      <c r="J36" s="4"/>
      <c r="K36" s="4"/>
      <c r="L36" s="4"/>
      <c r="M36" s="4"/>
      <c r="N36" s="4"/>
      <c r="O36" s="4"/>
      <c r="P36" s="4"/>
    </row>
    <row r="37" spans="10:16" x14ac:dyDescent="0.45">
      <c r="J37" s="4"/>
      <c r="K37" s="4"/>
      <c r="L37" s="4"/>
      <c r="M37" s="4"/>
      <c r="N37" s="4"/>
      <c r="O37" s="4"/>
      <c r="P37" s="4"/>
    </row>
    <row r="38" spans="10:16" x14ac:dyDescent="0.45">
      <c r="J38" s="4"/>
      <c r="K38" s="4"/>
      <c r="L38" s="4"/>
      <c r="M38" s="4"/>
      <c r="N38" s="4"/>
      <c r="O38" s="4"/>
      <c r="P38" s="4"/>
    </row>
    <row r="39" spans="10:16" x14ac:dyDescent="0.45">
      <c r="J39" s="4"/>
      <c r="K39" s="4"/>
      <c r="L39" s="4"/>
      <c r="M39" s="4"/>
      <c r="N39" s="4"/>
      <c r="O39" s="4"/>
      <c r="P39" s="4"/>
    </row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3"/>
  <sheetViews>
    <sheetView showGridLines="0" view="pageBreakPreview" topLeftCell="B2" zoomScale="130" zoomScaleNormal="100" zoomScaleSheetLayoutView="130" zoomScalePageLayoutView="85" workbookViewId="0">
      <selection activeCell="Q12" sqref="Q12"/>
    </sheetView>
  </sheetViews>
  <sheetFormatPr defaultColWidth="8.58203125" defaultRowHeight="12.5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8" width="10" style="1" customWidth="1"/>
    <col min="9" max="12" width="10" style="1" hidden="1" customWidth="1"/>
    <col min="13" max="17" width="10" style="1" customWidth="1"/>
    <col min="18" max="251" width="10.58203125" style="1" customWidth="1"/>
    <col min="252" max="16384" width="8.58203125" style="1"/>
  </cols>
  <sheetData>
    <row r="1" spans="1:21" hidden="1" x14ac:dyDescent="0.45"/>
    <row r="2" spans="1:21" ht="19" x14ac:dyDescent="0.45">
      <c r="B2" s="49" t="s">
        <v>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4.9" customHeight="1" x14ac:dyDescent="0.45">
      <c r="P3"/>
      <c r="Q3"/>
      <c r="R3"/>
      <c r="S3"/>
      <c r="T3"/>
      <c r="U3"/>
    </row>
    <row r="4" spans="1:21" ht="14.9" customHeight="1" x14ac:dyDescent="0.45"/>
    <row r="5" spans="1:21" ht="14.9" customHeight="1" x14ac:dyDescent="0.45"/>
    <row r="6" spans="1:21" ht="14.9" customHeight="1" x14ac:dyDescent="0.45"/>
    <row r="7" spans="1:21" ht="14.9" customHeight="1" x14ac:dyDescent="0.45">
      <c r="P7"/>
      <c r="Q7"/>
      <c r="R7"/>
      <c r="S7"/>
      <c r="T7"/>
      <c r="U7"/>
    </row>
    <row r="8" spans="1:21" ht="17.899999999999999" customHeight="1" thickBot="1" x14ac:dyDescent="0.5">
      <c r="B8" s="5" t="s">
        <v>112</v>
      </c>
      <c r="C8" s="5"/>
      <c r="D8" s="6" t="s">
        <v>43</v>
      </c>
      <c r="E8" s="6" t="s">
        <v>44</v>
      </c>
      <c r="F8" s="6" t="s">
        <v>80</v>
      </c>
      <c r="G8" s="6" t="s">
        <v>137</v>
      </c>
      <c r="H8" s="97" t="s">
        <v>166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134</v>
      </c>
      <c r="P8" s="6" t="s">
        <v>140</v>
      </c>
      <c r="Q8" s="6" t="s">
        <v>145</v>
      </c>
      <c r="R8" s="6" t="s">
        <v>150</v>
      </c>
      <c r="S8" s="6" t="s">
        <v>153</v>
      </c>
      <c r="T8" s="6" t="s">
        <v>159</v>
      </c>
      <c r="U8" s="6" t="s">
        <v>167</v>
      </c>
    </row>
    <row r="9" spans="1:21" ht="15" customHeight="1" x14ac:dyDescent="0.45">
      <c r="B9" s="2" t="s">
        <v>7</v>
      </c>
      <c r="D9" s="4"/>
      <c r="E9" s="4"/>
      <c r="F9" s="4"/>
      <c r="G9" s="4"/>
      <c r="H9" s="10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 customHeight="1" x14ac:dyDescent="0.45">
      <c r="A10" s="3" t="e">
        <v>#REF!</v>
      </c>
      <c r="B10" s="14" t="s">
        <v>10</v>
      </c>
      <c r="D10" s="37">
        <v>1640471.5260000001</v>
      </c>
      <c r="E10" s="37">
        <v>226048</v>
      </c>
      <c r="F10" s="37">
        <v>1195937</v>
      </c>
      <c r="G10" s="37">
        <v>1219158</v>
      </c>
      <c r="H10" s="99">
        <v>1381539</v>
      </c>
      <c r="I10" s="37">
        <v>2709724</v>
      </c>
      <c r="J10" s="37">
        <v>1191069</v>
      </c>
      <c r="K10" s="37">
        <v>937868</v>
      </c>
      <c r="L10" s="37">
        <v>1195937</v>
      </c>
      <c r="M10" s="37">
        <v>858676</v>
      </c>
      <c r="N10" s="37">
        <v>1197858</v>
      </c>
      <c r="O10" s="37">
        <v>850899</v>
      </c>
      <c r="P10" s="37">
        <v>1219158</v>
      </c>
      <c r="Q10" s="124">
        <v>2098837</v>
      </c>
      <c r="R10" s="124">
        <v>2884099</v>
      </c>
      <c r="S10" s="124">
        <v>2066347</v>
      </c>
      <c r="T10" s="124">
        <v>1381539</v>
      </c>
      <c r="U10" s="124">
        <v>4405825</v>
      </c>
    </row>
    <row r="11" spans="1:21" ht="15" customHeight="1" x14ac:dyDescent="0.45">
      <c r="A11" s="3" t="e">
        <v>#REF!</v>
      </c>
      <c r="B11" s="14" t="s">
        <v>11</v>
      </c>
      <c r="D11" s="37">
        <v>0</v>
      </c>
      <c r="E11" s="37">
        <v>0</v>
      </c>
      <c r="F11" s="37">
        <v>250093</v>
      </c>
      <c r="G11" s="37">
        <v>1501913</v>
      </c>
      <c r="H11" s="99">
        <v>1324398</v>
      </c>
      <c r="I11" s="37">
        <v>0</v>
      </c>
      <c r="J11" s="37">
        <v>1000438</v>
      </c>
      <c r="K11" s="37">
        <v>600183</v>
      </c>
      <c r="L11" s="37">
        <v>250093</v>
      </c>
      <c r="M11" s="37">
        <v>800373</v>
      </c>
      <c r="N11" s="37">
        <v>600208</v>
      </c>
      <c r="O11" s="37">
        <v>2001445</v>
      </c>
      <c r="P11" s="37">
        <v>1501913</v>
      </c>
      <c r="Q11" s="124">
        <v>1753225</v>
      </c>
      <c r="R11" s="124">
        <v>970699</v>
      </c>
      <c r="S11" s="124">
        <v>1621462</v>
      </c>
      <c r="T11" s="124">
        <v>1324398</v>
      </c>
      <c r="U11" s="124">
        <v>3458307</v>
      </c>
    </row>
    <row r="12" spans="1:21" ht="15" customHeight="1" x14ac:dyDescent="0.45">
      <c r="A12" s="3" t="e">
        <v>#REF!</v>
      </c>
      <c r="B12" s="14" t="s">
        <v>12</v>
      </c>
      <c r="D12" s="37">
        <v>1099702.226</v>
      </c>
      <c r="E12" s="37">
        <v>2877132</v>
      </c>
      <c r="F12" s="37">
        <v>4011277</v>
      </c>
      <c r="G12" s="37">
        <v>6139021</v>
      </c>
      <c r="H12" s="99">
        <v>7686904</v>
      </c>
      <c r="I12" s="37">
        <v>3035320</v>
      </c>
      <c r="J12" s="37">
        <v>4383493</v>
      </c>
      <c r="K12" s="37">
        <v>3861069</v>
      </c>
      <c r="L12" s="37">
        <v>4011277</v>
      </c>
      <c r="M12" s="37">
        <v>3947914</v>
      </c>
      <c r="N12" s="37">
        <v>4007272</v>
      </c>
      <c r="O12" s="37">
        <v>5816052</v>
      </c>
      <c r="P12" s="37">
        <v>6139021</v>
      </c>
      <c r="Q12" s="124">
        <v>7727214</v>
      </c>
      <c r="R12" s="124">
        <v>7950046</v>
      </c>
      <c r="S12" s="124">
        <v>7982642</v>
      </c>
      <c r="T12" s="124">
        <v>7686904</v>
      </c>
      <c r="U12" s="124">
        <v>8622001</v>
      </c>
    </row>
    <row r="13" spans="1:21" ht="15" customHeight="1" x14ac:dyDescent="0.45">
      <c r="A13" s="3"/>
      <c r="B13" s="14" t="s">
        <v>146</v>
      </c>
      <c r="D13" s="37"/>
      <c r="E13" s="37">
        <v>0</v>
      </c>
      <c r="F13" s="37">
        <v>0</v>
      </c>
      <c r="G13" s="37">
        <v>0</v>
      </c>
      <c r="H13" s="99">
        <v>6451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124">
        <v>4219</v>
      </c>
      <c r="R13" s="124">
        <v>3882</v>
      </c>
      <c r="S13" s="124">
        <v>3294</v>
      </c>
      <c r="T13" s="124">
        <v>6451</v>
      </c>
      <c r="U13" s="124">
        <v>5686</v>
      </c>
    </row>
    <row r="14" spans="1:21" ht="15" customHeight="1" x14ac:dyDescent="0.45">
      <c r="A14" s="3" t="e">
        <v>#REF!</v>
      </c>
      <c r="B14" s="14" t="s">
        <v>13</v>
      </c>
      <c r="D14" s="37">
        <v>9082098.2479999997</v>
      </c>
      <c r="E14" s="37">
        <v>19193789</v>
      </c>
      <c r="F14" s="37">
        <v>20662809</v>
      </c>
      <c r="G14" s="37">
        <v>26362098</v>
      </c>
      <c r="H14" s="99">
        <v>28053416</v>
      </c>
      <c r="I14" s="37">
        <v>17128176</v>
      </c>
      <c r="J14" s="37">
        <v>17414583</v>
      </c>
      <c r="K14" s="37">
        <v>19080097</v>
      </c>
      <c r="L14" s="37">
        <v>20662809</v>
      </c>
      <c r="M14" s="37">
        <v>22407262</v>
      </c>
      <c r="N14" s="37">
        <v>23594316</v>
      </c>
      <c r="O14" s="37">
        <v>24970889</v>
      </c>
      <c r="P14" s="37">
        <v>26362098</v>
      </c>
      <c r="Q14" s="124">
        <v>26685746</v>
      </c>
      <c r="R14" s="124">
        <v>26650238</v>
      </c>
      <c r="S14" s="124">
        <v>28335911</v>
      </c>
      <c r="T14" s="124">
        <v>28053416</v>
      </c>
      <c r="U14" s="124">
        <v>29337972</v>
      </c>
    </row>
    <row r="15" spans="1:21" ht="15" customHeight="1" x14ac:dyDescent="0.45">
      <c r="A15" s="3" t="e">
        <v>#REF!</v>
      </c>
      <c r="B15" s="14" t="s">
        <v>14</v>
      </c>
      <c r="D15" s="37">
        <v>32020.634999999998</v>
      </c>
      <c r="E15" s="37">
        <v>47119</v>
      </c>
      <c r="F15" s="37">
        <v>46157</v>
      </c>
      <c r="G15" s="37">
        <v>70229</v>
      </c>
      <c r="H15" s="99">
        <v>172900</v>
      </c>
      <c r="I15" s="37">
        <v>50092</v>
      </c>
      <c r="J15" s="37">
        <v>47224</v>
      </c>
      <c r="K15" s="37">
        <v>46615</v>
      </c>
      <c r="L15" s="37">
        <v>46157</v>
      </c>
      <c r="M15" s="37">
        <v>45996</v>
      </c>
      <c r="N15" s="37">
        <v>54055</v>
      </c>
      <c r="O15" s="37">
        <v>53680</v>
      </c>
      <c r="P15" s="37">
        <v>70229</v>
      </c>
      <c r="Q15" s="124">
        <v>155043</v>
      </c>
      <c r="R15" s="124">
        <v>154119</v>
      </c>
      <c r="S15" s="124">
        <v>154598</v>
      </c>
      <c r="T15" s="124">
        <v>172900</v>
      </c>
      <c r="U15" s="124">
        <v>165718</v>
      </c>
    </row>
    <row r="16" spans="1:21" ht="15" customHeight="1" x14ac:dyDescent="0.45">
      <c r="A16" s="3" t="e">
        <v>#REF!</v>
      </c>
      <c r="B16" s="14" t="s">
        <v>15</v>
      </c>
      <c r="D16" s="37">
        <v>64176.461000000003</v>
      </c>
      <c r="E16" s="37">
        <v>56394</v>
      </c>
      <c r="F16" s="37">
        <v>44878</v>
      </c>
      <c r="G16" s="37">
        <v>33460</v>
      </c>
      <c r="H16" s="99">
        <v>28194</v>
      </c>
      <c r="I16" s="37">
        <v>52264</v>
      </c>
      <c r="J16" s="37">
        <v>52303</v>
      </c>
      <c r="K16" s="37">
        <v>48031</v>
      </c>
      <c r="L16" s="37">
        <v>44878</v>
      </c>
      <c r="M16" s="37">
        <v>40406</v>
      </c>
      <c r="N16" s="37">
        <v>36920</v>
      </c>
      <c r="O16" s="37">
        <v>33880</v>
      </c>
      <c r="P16" s="37">
        <v>33460</v>
      </c>
      <c r="Q16" s="124">
        <v>33927</v>
      </c>
      <c r="R16" s="124">
        <v>28629</v>
      </c>
      <c r="S16" s="124">
        <v>27640</v>
      </c>
      <c r="T16" s="124">
        <v>28194</v>
      </c>
      <c r="U16" s="124">
        <v>28726</v>
      </c>
    </row>
    <row r="17" spans="1:21" ht="15" customHeight="1" x14ac:dyDescent="0.45">
      <c r="A17" s="3" t="e">
        <v>#REF!</v>
      </c>
      <c r="B17" s="14" t="s">
        <v>16</v>
      </c>
      <c r="D17" s="37">
        <v>2246.444</v>
      </c>
      <c r="E17" s="37">
        <v>4853</v>
      </c>
      <c r="F17" s="37">
        <v>0</v>
      </c>
      <c r="G17" s="37">
        <v>0</v>
      </c>
      <c r="H17" s="99">
        <v>0</v>
      </c>
      <c r="I17" s="37">
        <v>4853</v>
      </c>
      <c r="J17" s="37">
        <v>0</v>
      </c>
      <c r="K17" s="37">
        <v>0</v>
      </c>
      <c r="L17" s="37">
        <v>0</v>
      </c>
      <c r="M17" s="37">
        <v>294</v>
      </c>
      <c r="N17" s="37">
        <v>0</v>
      </c>
      <c r="O17" s="37">
        <v>0</v>
      </c>
      <c r="P17" s="37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</row>
    <row r="18" spans="1:21" ht="15" customHeight="1" x14ac:dyDescent="0.45">
      <c r="A18" s="3"/>
      <c r="B18" s="14" t="s">
        <v>141</v>
      </c>
      <c r="D18" s="37"/>
      <c r="E18" s="37">
        <v>0</v>
      </c>
      <c r="F18" s="37">
        <v>0</v>
      </c>
      <c r="G18" s="37">
        <v>20467</v>
      </c>
      <c r="H18" s="99">
        <v>16734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20467</v>
      </c>
      <c r="Q18" s="124">
        <v>19003</v>
      </c>
      <c r="R18" s="124">
        <v>26801</v>
      </c>
      <c r="S18" s="124">
        <v>30621</v>
      </c>
      <c r="T18" s="124">
        <v>16734</v>
      </c>
      <c r="U18" s="124">
        <v>0</v>
      </c>
    </row>
    <row r="19" spans="1:21" ht="15" customHeight="1" x14ac:dyDescent="0.45">
      <c r="A19" s="3" t="e">
        <v>#REF!</v>
      </c>
      <c r="B19" s="14" t="s">
        <v>17</v>
      </c>
      <c r="D19" s="37">
        <v>0</v>
      </c>
      <c r="E19" s="37">
        <v>318</v>
      </c>
      <c r="F19" s="37">
        <v>997</v>
      </c>
      <c r="G19" s="37">
        <v>4134</v>
      </c>
      <c r="H19" s="99">
        <v>13503</v>
      </c>
      <c r="I19" s="37">
        <v>0</v>
      </c>
      <c r="J19" s="37">
        <v>0</v>
      </c>
      <c r="K19" s="37">
        <v>0</v>
      </c>
      <c r="L19" s="37">
        <v>997</v>
      </c>
      <c r="M19" s="37">
        <v>0</v>
      </c>
      <c r="N19" s="37">
        <v>0</v>
      </c>
      <c r="O19" s="37">
        <v>0</v>
      </c>
      <c r="P19" s="37">
        <v>4134</v>
      </c>
      <c r="Q19" s="124">
        <v>1975</v>
      </c>
      <c r="R19" s="124">
        <v>0</v>
      </c>
      <c r="S19" s="124">
        <v>0</v>
      </c>
      <c r="T19" s="124">
        <v>13503</v>
      </c>
      <c r="U19" s="124">
        <v>11121</v>
      </c>
    </row>
    <row r="20" spans="1:21" ht="15" customHeight="1" x14ac:dyDescent="0.45">
      <c r="A20" s="3" t="e">
        <v>#REF!</v>
      </c>
      <c r="B20" s="14" t="s">
        <v>18</v>
      </c>
      <c r="D20" s="37">
        <v>206007.269</v>
      </c>
      <c r="E20" s="37">
        <v>318455</v>
      </c>
      <c r="F20" s="37">
        <v>437842</v>
      </c>
      <c r="G20" s="37">
        <v>689588</v>
      </c>
      <c r="H20" s="99">
        <v>832040</v>
      </c>
      <c r="I20" s="37">
        <v>389687</v>
      </c>
      <c r="J20" s="37">
        <v>314521</v>
      </c>
      <c r="K20" s="37">
        <v>584633</v>
      </c>
      <c r="L20" s="37">
        <v>437842</v>
      </c>
      <c r="M20" s="37">
        <v>515442</v>
      </c>
      <c r="N20" s="37">
        <v>410652</v>
      </c>
      <c r="O20" s="37">
        <v>1782701</v>
      </c>
      <c r="P20" s="37">
        <v>689588</v>
      </c>
      <c r="Q20" s="124">
        <v>725935</v>
      </c>
      <c r="R20" s="124">
        <v>914050</v>
      </c>
      <c r="S20" s="124">
        <v>617318</v>
      </c>
      <c r="T20" s="124">
        <v>832040</v>
      </c>
      <c r="U20" s="124">
        <v>810899</v>
      </c>
    </row>
    <row r="21" spans="1:21" ht="15" customHeight="1" x14ac:dyDescent="0.45">
      <c r="A21" s="3" t="e">
        <v>#REF!</v>
      </c>
      <c r="B21" s="44" t="s">
        <v>19</v>
      </c>
      <c r="C21" s="45"/>
      <c r="D21" s="46">
        <v>12126722.808999998</v>
      </c>
      <c r="E21" s="46">
        <v>22724108</v>
      </c>
      <c r="F21" s="46">
        <v>26649990</v>
      </c>
      <c r="G21" s="46">
        <v>36040068</v>
      </c>
      <c r="H21" s="98">
        <v>39516079</v>
      </c>
      <c r="I21" s="46">
        <v>23370116</v>
      </c>
      <c r="J21" s="46">
        <v>24403631</v>
      </c>
      <c r="K21" s="46">
        <v>25158496</v>
      </c>
      <c r="L21" s="46">
        <v>26649990</v>
      </c>
      <c r="M21" s="46">
        <v>28616363</v>
      </c>
      <c r="N21" s="46">
        <v>29901281</v>
      </c>
      <c r="O21" s="46">
        <v>35509546</v>
      </c>
      <c r="P21" s="46">
        <v>36040068</v>
      </c>
      <c r="Q21" s="46">
        <v>39205124</v>
      </c>
      <c r="R21" s="46">
        <v>39582563</v>
      </c>
      <c r="S21" s="46">
        <v>40839833</v>
      </c>
      <c r="T21" s="46">
        <v>39516079</v>
      </c>
      <c r="U21" s="46">
        <v>46846255</v>
      </c>
    </row>
    <row r="22" spans="1:21" ht="15" customHeight="1" x14ac:dyDescent="0.45">
      <c r="A22" s="3"/>
      <c r="D22" s="37"/>
      <c r="E22" s="37"/>
      <c r="F22" s="37"/>
      <c r="G22" s="37"/>
      <c r="H22" s="99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5" customHeight="1" x14ac:dyDescent="0.45">
      <c r="A23" s="3"/>
      <c r="B23" s="2" t="s">
        <v>8</v>
      </c>
      <c r="D23" s="37"/>
      <c r="E23" s="37"/>
      <c r="F23" s="37"/>
      <c r="G23" s="37"/>
      <c r="H23" s="99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5" customHeight="1" x14ac:dyDescent="0.45">
      <c r="A24" s="3" t="e">
        <v>#REF!</v>
      </c>
      <c r="B24" s="14" t="s">
        <v>20</v>
      </c>
      <c r="D24" s="37">
        <v>10811627.835000001</v>
      </c>
      <c r="E24" s="37">
        <v>20711908</v>
      </c>
      <c r="F24" s="37">
        <v>23539282</v>
      </c>
      <c r="G24" s="37">
        <v>30026133</v>
      </c>
      <c r="H24" s="99">
        <v>33055804</v>
      </c>
      <c r="I24" s="37">
        <v>21342955</v>
      </c>
      <c r="J24" s="37">
        <v>22341900</v>
      </c>
      <c r="K24" s="37">
        <v>22977501</v>
      </c>
      <c r="L24" s="37">
        <v>23539282</v>
      </c>
      <c r="M24" s="37">
        <v>25390958</v>
      </c>
      <c r="N24" s="37">
        <v>26625901</v>
      </c>
      <c r="O24" s="37">
        <v>29064523</v>
      </c>
      <c r="P24" s="37">
        <v>30026133</v>
      </c>
      <c r="Q24" s="37">
        <v>33041391</v>
      </c>
      <c r="R24" s="37">
        <v>33180843</v>
      </c>
      <c r="S24" s="37">
        <v>34555970</v>
      </c>
      <c r="T24" s="37">
        <v>33055804</v>
      </c>
      <c r="U24" s="37">
        <v>40230640</v>
      </c>
    </row>
    <row r="25" spans="1:21" ht="15" customHeight="1" x14ac:dyDescent="0.45">
      <c r="A25" s="3" t="e">
        <v>#REF!</v>
      </c>
      <c r="B25" s="14" t="s">
        <v>21</v>
      </c>
      <c r="D25" s="37">
        <v>592.15099999999995</v>
      </c>
      <c r="E25" s="37">
        <v>0</v>
      </c>
      <c r="F25" s="37">
        <v>0</v>
      </c>
      <c r="G25" s="37">
        <v>0</v>
      </c>
      <c r="H25" s="99">
        <v>0</v>
      </c>
      <c r="I25" s="37">
        <v>984</v>
      </c>
      <c r="J25" s="37">
        <v>2277</v>
      </c>
      <c r="K25" s="37">
        <v>3570</v>
      </c>
      <c r="L25" s="37">
        <v>0</v>
      </c>
      <c r="M25" s="37">
        <v>813</v>
      </c>
      <c r="N25" s="37">
        <v>2560</v>
      </c>
      <c r="O25" s="37">
        <v>4309</v>
      </c>
      <c r="P25" s="37">
        <v>0</v>
      </c>
      <c r="Q25" s="37">
        <v>0</v>
      </c>
      <c r="R25" s="37">
        <v>138</v>
      </c>
      <c r="S25" s="37">
        <v>2246</v>
      </c>
      <c r="T25" s="37">
        <v>0</v>
      </c>
      <c r="U25" s="37">
        <v>0</v>
      </c>
    </row>
    <row r="26" spans="1:21" ht="15" customHeight="1" x14ac:dyDescent="0.45">
      <c r="A26" s="3" t="e">
        <v>#REF!</v>
      </c>
      <c r="B26" s="14" t="s">
        <v>22</v>
      </c>
      <c r="D26" s="37">
        <v>8086.9939999999997</v>
      </c>
      <c r="E26" s="37">
        <v>14396</v>
      </c>
      <c r="F26" s="37">
        <v>22415</v>
      </c>
      <c r="G26" s="37">
        <v>26010</v>
      </c>
      <c r="H26" s="99">
        <v>35618</v>
      </c>
      <c r="I26" s="37">
        <v>17839</v>
      </c>
      <c r="J26" s="37">
        <v>19840</v>
      </c>
      <c r="K26" s="37">
        <v>20586</v>
      </c>
      <c r="L26" s="37">
        <v>22415</v>
      </c>
      <c r="M26" s="37">
        <v>23558</v>
      </c>
      <c r="N26" s="37">
        <v>24028</v>
      </c>
      <c r="O26" s="37">
        <v>25544</v>
      </c>
      <c r="P26" s="37">
        <v>26010</v>
      </c>
      <c r="Q26" s="37">
        <v>30540</v>
      </c>
      <c r="R26" s="37">
        <v>33202</v>
      </c>
      <c r="S26" s="37">
        <v>34075</v>
      </c>
      <c r="T26" s="37">
        <v>35618</v>
      </c>
      <c r="U26" s="37">
        <v>38908</v>
      </c>
    </row>
    <row r="27" spans="1:21" ht="15" customHeight="1" x14ac:dyDescent="0.45">
      <c r="A27" s="3" t="e">
        <v>#REF!</v>
      </c>
      <c r="B27" s="14" t="s">
        <v>169</v>
      </c>
      <c r="D27" s="37">
        <v>0</v>
      </c>
      <c r="E27" s="37">
        <v>0</v>
      </c>
      <c r="F27" s="37">
        <v>3613</v>
      </c>
      <c r="G27" s="37">
        <v>14076</v>
      </c>
      <c r="H27" s="99">
        <v>36975</v>
      </c>
      <c r="I27" s="37">
        <v>444</v>
      </c>
      <c r="J27" s="37">
        <v>1342</v>
      </c>
      <c r="K27" s="37">
        <v>3448</v>
      </c>
      <c r="L27" s="37">
        <v>3613</v>
      </c>
      <c r="M27" s="37">
        <v>354</v>
      </c>
      <c r="N27" s="37">
        <v>5032</v>
      </c>
      <c r="O27" s="37">
        <v>12834</v>
      </c>
      <c r="P27" s="37">
        <v>14076</v>
      </c>
      <c r="Q27" s="37">
        <v>7452</v>
      </c>
      <c r="R27" s="37">
        <v>18642</v>
      </c>
      <c r="S27" s="37">
        <v>26867</v>
      </c>
      <c r="T27" s="37">
        <v>36975</v>
      </c>
      <c r="U27" s="37">
        <v>22804</v>
      </c>
    </row>
    <row r="28" spans="1:21" ht="15" customHeight="1" x14ac:dyDescent="0.45">
      <c r="A28" s="3"/>
      <c r="B28" s="14" t="s">
        <v>170</v>
      </c>
      <c r="D28" s="37"/>
      <c r="E28" s="37"/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37">
        <v>8184</v>
      </c>
    </row>
    <row r="29" spans="1:21" ht="15" customHeight="1" x14ac:dyDescent="0.45">
      <c r="A29" s="3" t="e">
        <v>#REF!</v>
      </c>
      <c r="B29" s="14" t="s">
        <v>23</v>
      </c>
      <c r="D29" s="37">
        <v>166008.08900000001</v>
      </c>
      <c r="E29" s="37">
        <v>319083</v>
      </c>
      <c r="F29" s="37">
        <v>287718</v>
      </c>
      <c r="G29" s="37">
        <v>452479</v>
      </c>
      <c r="H29" s="99">
        <v>672572</v>
      </c>
      <c r="I29" s="37">
        <v>303567</v>
      </c>
      <c r="J29" s="37">
        <v>299010</v>
      </c>
      <c r="K29" s="37">
        <v>372710</v>
      </c>
      <c r="L29" s="37">
        <v>287718</v>
      </c>
      <c r="M29" s="37">
        <v>351205</v>
      </c>
      <c r="N29" s="37">
        <v>335736</v>
      </c>
      <c r="O29" s="37">
        <v>924063</v>
      </c>
      <c r="P29" s="37">
        <v>452479</v>
      </c>
      <c r="Q29" s="37">
        <v>573126</v>
      </c>
      <c r="R29" s="37">
        <v>793437</v>
      </c>
      <c r="S29" s="37">
        <v>608021</v>
      </c>
      <c r="T29" s="37">
        <v>672572</v>
      </c>
      <c r="U29" s="37">
        <v>719520</v>
      </c>
    </row>
    <row r="30" spans="1:21" ht="15" customHeight="1" x14ac:dyDescent="0.45">
      <c r="A30" s="3" t="e">
        <v>#REF!</v>
      </c>
      <c r="B30" s="44" t="s">
        <v>24</v>
      </c>
      <c r="C30" s="45"/>
      <c r="D30" s="46">
        <v>10986315.069000002</v>
      </c>
      <c r="E30" s="46">
        <v>21045387</v>
      </c>
      <c r="F30" s="46">
        <v>23853028</v>
      </c>
      <c r="G30" s="46">
        <v>30518698</v>
      </c>
      <c r="H30" s="98">
        <v>33800969</v>
      </c>
      <c r="I30" s="46">
        <v>21665789</v>
      </c>
      <c r="J30" s="46">
        <v>22664369</v>
      </c>
      <c r="K30" s="46">
        <v>23377815</v>
      </c>
      <c r="L30" s="46">
        <v>23853028</v>
      </c>
      <c r="M30" s="46">
        <v>25766888</v>
      </c>
      <c r="N30" s="46">
        <v>26993257</v>
      </c>
      <c r="O30" s="46">
        <v>30031273</v>
      </c>
      <c r="P30" s="46">
        <v>30518698</v>
      </c>
      <c r="Q30" s="46">
        <v>33652509</v>
      </c>
      <c r="R30" s="46">
        <v>34026262</v>
      </c>
      <c r="S30" s="46">
        <v>35227179</v>
      </c>
      <c r="T30" s="46">
        <v>33800969</v>
      </c>
      <c r="U30" s="46">
        <v>41020056</v>
      </c>
    </row>
    <row r="31" spans="1:21" ht="15" customHeight="1" x14ac:dyDescent="0.45">
      <c r="A31" s="3"/>
      <c r="D31" s="37"/>
      <c r="E31" s="37"/>
      <c r="F31" s="37"/>
      <c r="G31" s="37"/>
      <c r="H31" s="99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ht="15" customHeight="1" x14ac:dyDescent="0.45">
      <c r="A32" s="3"/>
      <c r="B32" s="2" t="s">
        <v>9</v>
      </c>
      <c r="D32" s="37"/>
      <c r="E32" s="37"/>
      <c r="F32" s="37"/>
      <c r="G32" s="37"/>
      <c r="H32" s="99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5" customHeight="1" x14ac:dyDescent="0.45">
      <c r="A33" s="3" t="e">
        <v>#REF!</v>
      </c>
      <c r="B33" s="14" t="s">
        <v>25</v>
      </c>
      <c r="D33" s="37">
        <v>1300000</v>
      </c>
      <c r="E33" s="37">
        <v>1825482</v>
      </c>
      <c r="F33" s="37">
        <v>2038265</v>
      </c>
      <c r="G33" s="37">
        <v>2375796</v>
      </c>
      <c r="H33" s="99">
        <v>2383653</v>
      </c>
      <c r="I33" s="37">
        <v>1825482</v>
      </c>
      <c r="J33" s="37">
        <v>1825482</v>
      </c>
      <c r="K33" s="37">
        <v>1825482</v>
      </c>
      <c r="L33" s="37">
        <v>2038265</v>
      </c>
      <c r="M33" s="37">
        <v>2048251</v>
      </c>
      <c r="N33" s="37">
        <v>2048251</v>
      </c>
      <c r="O33" s="37">
        <v>2375501</v>
      </c>
      <c r="P33" s="37">
        <v>2375796</v>
      </c>
      <c r="Q33" s="37">
        <v>2380982</v>
      </c>
      <c r="R33" s="37">
        <v>2381412</v>
      </c>
      <c r="S33" s="37">
        <v>2383157</v>
      </c>
      <c r="T33" s="37">
        <v>2383653</v>
      </c>
      <c r="U33" s="37">
        <v>2383836</v>
      </c>
    </row>
    <row r="34" spans="1:21" ht="15" customHeight="1" x14ac:dyDescent="0.45">
      <c r="A34" s="3" t="e">
        <v>#REF!</v>
      </c>
      <c r="B34" s="14" t="s">
        <v>26</v>
      </c>
      <c r="D34" s="37">
        <v>0</v>
      </c>
      <c r="E34" s="37">
        <v>0</v>
      </c>
      <c r="F34" s="37">
        <v>759805</v>
      </c>
      <c r="G34" s="37">
        <v>2956238</v>
      </c>
      <c r="H34" s="99">
        <v>2986761</v>
      </c>
      <c r="I34" s="37">
        <v>0</v>
      </c>
      <c r="J34" s="37">
        <v>0</v>
      </c>
      <c r="K34" s="37">
        <v>0</v>
      </c>
      <c r="L34" s="37">
        <v>759805</v>
      </c>
      <c r="M34" s="37">
        <v>762651</v>
      </c>
      <c r="N34" s="37">
        <v>762648</v>
      </c>
      <c r="O34" s="37">
        <v>2956914</v>
      </c>
      <c r="P34" s="37">
        <v>2956238</v>
      </c>
      <c r="Q34" s="37">
        <v>2957718</v>
      </c>
      <c r="R34" s="37">
        <v>2957884</v>
      </c>
      <c r="S34" s="37">
        <v>2971874</v>
      </c>
      <c r="T34" s="37">
        <v>2986761</v>
      </c>
      <c r="U34" s="37">
        <v>2986812</v>
      </c>
    </row>
    <row r="35" spans="1:21" ht="15" customHeight="1" x14ac:dyDescent="0.45">
      <c r="A35" s="3" t="e">
        <v>#REF!</v>
      </c>
      <c r="B35" s="14" t="s">
        <v>27</v>
      </c>
      <c r="D35" s="37">
        <v>-18738.752</v>
      </c>
      <c r="E35" s="37">
        <v>-22074</v>
      </c>
      <c r="F35" s="37">
        <v>4921</v>
      </c>
      <c r="G35" s="37">
        <v>26784</v>
      </c>
      <c r="H35" s="99">
        <v>-6680</v>
      </c>
      <c r="I35" s="37">
        <v>-21586</v>
      </c>
      <c r="J35" s="37">
        <v>-20896</v>
      </c>
      <c r="K35" s="37">
        <v>-20196</v>
      </c>
      <c r="L35" s="37">
        <v>4921</v>
      </c>
      <c r="M35" s="37">
        <v>6244</v>
      </c>
      <c r="N35" s="37">
        <v>6509</v>
      </c>
      <c r="O35" s="37">
        <v>12142</v>
      </c>
      <c r="P35" s="37">
        <v>26784</v>
      </c>
      <c r="Q35" s="37">
        <v>23877</v>
      </c>
      <c r="R35" s="37">
        <v>19557</v>
      </c>
      <c r="S35" s="37">
        <v>5259</v>
      </c>
      <c r="T35" s="37">
        <v>-6680</v>
      </c>
      <c r="U35" s="37">
        <v>10249</v>
      </c>
    </row>
    <row r="36" spans="1:21" ht="15" customHeight="1" x14ac:dyDescent="0.45">
      <c r="A36" s="3" t="e">
        <v>#REF!</v>
      </c>
      <c r="B36" s="14" t="s">
        <v>28</v>
      </c>
      <c r="D36" s="37">
        <v>338.53100000000001</v>
      </c>
      <c r="E36" s="37">
        <v>2772</v>
      </c>
      <c r="F36" s="37">
        <v>7794</v>
      </c>
      <c r="G36" s="37">
        <v>-27748</v>
      </c>
      <c r="H36" s="99">
        <v>-102016</v>
      </c>
      <c r="I36" s="37">
        <v>9417</v>
      </c>
      <c r="J36" s="37">
        <v>16875</v>
      </c>
      <c r="K36" s="37">
        <v>16979</v>
      </c>
      <c r="L36" s="37">
        <v>7794</v>
      </c>
      <c r="M36" s="37">
        <v>-504</v>
      </c>
      <c r="N36" s="37">
        <v>-11507</v>
      </c>
      <c r="O36" s="37">
        <v>-20403</v>
      </c>
      <c r="P36" s="37">
        <v>-27748</v>
      </c>
      <c r="Q36" s="37">
        <v>-67063</v>
      </c>
      <c r="R36" s="37">
        <v>-116665</v>
      </c>
      <c r="S36" s="37">
        <v>-140465</v>
      </c>
      <c r="T36" s="37">
        <v>-102016</v>
      </c>
      <c r="U36" s="37">
        <v>-56230</v>
      </c>
    </row>
    <row r="37" spans="1:21" ht="15" customHeight="1" x14ac:dyDescent="0.45">
      <c r="A37" s="3" t="e">
        <v>#REF!</v>
      </c>
      <c r="B37" s="14" t="s">
        <v>29</v>
      </c>
      <c r="D37" s="37">
        <v>-141192.03700000001</v>
      </c>
      <c r="E37" s="37">
        <v>-127459</v>
      </c>
      <c r="F37" s="37">
        <v>-13823</v>
      </c>
      <c r="G37" s="37">
        <v>190300</v>
      </c>
      <c r="H37" s="99">
        <v>453392</v>
      </c>
      <c r="I37" s="37">
        <v>-108986</v>
      </c>
      <c r="J37" s="37">
        <v>-82199</v>
      </c>
      <c r="K37" s="128">
        <v>-41584</v>
      </c>
      <c r="L37" s="37">
        <v>-13823</v>
      </c>
      <c r="M37" s="37">
        <v>32833</v>
      </c>
      <c r="N37" s="37">
        <v>102123</v>
      </c>
      <c r="O37" s="37">
        <v>154119</v>
      </c>
      <c r="P37" s="37">
        <v>190300</v>
      </c>
      <c r="Q37" s="37">
        <v>257101</v>
      </c>
      <c r="R37" s="37">
        <v>314113</v>
      </c>
      <c r="S37" s="37">
        <v>392829</v>
      </c>
      <c r="T37" s="37">
        <v>453392</v>
      </c>
      <c r="U37" s="37">
        <v>501532</v>
      </c>
    </row>
    <row r="38" spans="1:21" ht="15" customHeight="1" x14ac:dyDescent="0.45">
      <c r="A38" s="3" t="e">
        <v>#REF!</v>
      </c>
      <c r="B38" s="44" t="s">
        <v>30</v>
      </c>
      <c r="C38" s="45"/>
      <c r="D38" s="52">
        <v>1140407.7419999999</v>
      </c>
      <c r="E38" s="52">
        <v>1678721</v>
      </c>
      <c r="F38" s="52">
        <v>2796962</v>
      </c>
      <c r="G38" s="52">
        <v>5521370</v>
      </c>
      <c r="H38" s="98">
        <v>5715110</v>
      </c>
      <c r="I38" s="52">
        <v>1704327</v>
      </c>
      <c r="J38" s="52">
        <v>1739262</v>
      </c>
      <c r="K38" s="52">
        <v>1780681</v>
      </c>
      <c r="L38" s="52">
        <v>2796962</v>
      </c>
      <c r="M38" s="52">
        <v>2849475</v>
      </c>
      <c r="N38" s="52">
        <v>2908024</v>
      </c>
      <c r="O38" s="52">
        <v>5478273</v>
      </c>
      <c r="P38" s="52">
        <v>5521370</v>
      </c>
      <c r="Q38" s="52">
        <v>5552615</v>
      </c>
      <c r="R38" s="52">
        <v>5556301</v>
      </c>
      <c r="S38" s="52">
        <v>5612654</v>
      </c>
      <c r="T38" s="52">
        <v>5715110</v>
      </c>
      <c r="U38" s="52">
        <v>5826199</v>
      </c>
    </row>
    <row r="39" spans="1:21" ht="15" customHeight="1" x14ac:dyDescent="0.45">
      <c r="A39" s="3" t="e">
        <v>#REF!</v>
      </c>
      <c r="B39" s="47" t="s">
        <v>31</v>
      </c>
      <c r="C39" s="50"/>
      <c r="D39" s="48">
        <v>12126722.811000003</v>
      </c>
      <c r="E39" s="48">
        <v>22724108</v>
      </c>
      <c r="F39" s="48">
        <v>26649990</v>
      </c>
      <c r="G39" s="48">
        <v>36040068</v>
      </c>
      <c r="H39" s="101">
        <v>39516079</v>
      </c>
      <c r="I39" s="48">
        <v>23370116</v>
      </c>
      <c r="J39" s="48">
        <v>24403631</v>
      </c>
      <c r="K39" s="48">
        <v>25158496</v>
      </c>
      <c r="L39" s="48">
        <v>26649990</v>
      </c>
      <c r="M39" s="48">
        <v>28616363</v>
      </c>
      <c r="N39" s="48">
        <v>29901281</v>
      </c>
      <c r="O39" s="48">
        <v>35509546</v>
      </c>
      <c r="P39" s="48">
        <v>36040068</v>
      </c>
      <c r="Q39" s="52">
        <v>39205124</v>
      </c>
      <c r="R39" s="52">
        <v>39582563</v>
      </c>
      <c r="S39" s="52">
        <v>40839833</v>
      </c>
      <c r="T39" s="52">
        <v>39516079</v>
      </c>
      <c r="U39" s="52">
        <v>46846255</v>
      </c>
    </row>
    <row r="40" spans="1:21" ht="14.9" customHeight="1" x14ac:dyDescent="0.45">
      <c r="P40"/>
      <c r="Q40"/>
      <c r="R40"/>
      <c r="S40"/>
      <c r="T40"/>
      <c r="U40"/>
    </row>
    <row r="41" spans="1:21" ht="14.9" customHeight="1" x14ac:dyDescent="0.45"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1:21" ht="14.9" customHeight="1" x14ac:dyDescent="0.45"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</row>
    <row r="43" spans="1:21" ht="14.9" customHeight="1" x14ac:dyDescent="0.45"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42"/>
  <sheetViews>
    <sheetView showGridLines="0" view="pageBreakPreview" topLeftCell="B2" zoomScale="130" zoomScaleNormal="100" zoomScaleSheetLayoutView="130" workbookViewId="0">
      <selection activeCell="B2" sqref="B2"/>
    </sheetView>
  </sheetViews>
  <sheetFormatPr defaultColWidth="8.58203125" defaultRowHeight="17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8" width="10" style="1" customWidth="1"/>
    <col min="9" max="12" width="10" style="1" hidden="1" customWidth="1"/>
    <col min="13" max="17" width="10" style="1" customWidth="1"/>
    <col min="18" max="21" width="10.58203125" style="1" customWidth="1"/>
    <col min="22" max="24" width="10.58203125" customWidth="1"/>
    <col min="25" max="243" width="10.58203125" style="1" customWidth="1"/>
    <col min="244" max="16384" width="8.58203125" style="1"/>
  </cols>
  <sheetData>
    <row r="1" spans="1:21" hidden="1" x14ac:dyDescent="0.45"/>
    <row r="2" spans="1:21" ht="19" x14ac:dyDescent="0.45">
      <c r="B2" s="49" t="s">
        <v>40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4.9" customHeight="1" x14ac:dyDescent="0.45"/>
    <row r="4" spans="1:21" ht="14.9" customHeight="1" x14ac:dyDescent="0.45"/>
    <row r="5" spans="1:21" ht="14.9" customHeight="1" x14ac:dyDescent="0.45"/>
    <row r="6" spans="1:21" ht="14.9" customHeight="1" x14ac:dyDescent="0.45">
      <c r="R6" s="12">
        <v>22</v>
      </c>
      <c r="S6" s="12"/>
      <c r="T6" s="12"/>
      <c r="U6" s="12"/>
    </row>
    <row r="7" spans="1:21" ht="14.9" customHeight="1" x14ac:dyDescent="0.45"/>
    <row r="8" spans="1:21" ht="17.899999999999999" customHeight="1" thickBot="1" x14ac:dyDescent="0.5">
      <c r="B8" s="5" t="s">
        <v>112</v>
      </c>
      <c r="C8" s="5"/>
      <c r="D8" s="6" t="s">
        <v>43</v>
      </c>
      <c r="E8" s="6" t="s">
        <v>44</v>
      </c>
      <c r="F8" s="6" t="s">
        <v>81</v>
      </c>
      <c r="G8" s="6" t="s">
        <v>164</v>
      </c>
      <c r="H8" s="97" t="s">
        <v>166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133</v>
      </c>
      <c r="P8" s="6" t="s">
        <v>32</v>
      </c>
      <c r="Q8" s="6" t="s">
        <v>144</v>
      </c>
      <c r="R8" s="6" t="s">
        <v>152</v>
      </c>
      <c r="S8" s="6" t="s">
        <v>153</v>
      </c>
      <c r="T8" s="6" t="s">
        <v>159</v>
      </c>
      <c r="U8" s="6" t="s">
        <v>167</v>
      </c>
    </row>
    <row r="9" spans="1:21" ht="21" customHeight="1" x14ac:dyDescent="0.45">
      <c r="A9" s="3" t="e">
        <f ca="1">OFFSET(#REF!,MATCH('Interest Income &amp; NIM'!$B9,#REF!,0)-1,0)</f>
        <v>#REF!</v>
      </c>
      <c r="B9" s="10" t="s">
        <v>82</v>
      </c>
      <c r="C9" s="8"/>
      <c r="D9" s="38">
        <v>9082098.2479999997</v>
      </c>
      <c r="E9" s="38">
        <v>15333421</v>
      </c>
      <c r="F9" s="38">
        <v>21523936</v>
      </c>
      <c r="G9" s="38">
        <v>28215592</v>
      </c>
      <c r="H9" s="100">
        <v>34613685</v>
      </c>
      <c r="I9" s="38">
        <v>19311338</v>
      </c>
      <c r="J9" s="38">
        <v>21032313</v>
      </c>
      <c r="K9" s="38">
        <v>22302136</v>
      </c>
      <c r="L9" s="38">
        <v>23420567</v>
      </c>
      <c r="M9" s="38">
        <v>25241526</v>
      </c>
      <c r="N9" s="38">
        <v>26722175</v>
      </c>
      <c r="O9" s="38">
        <v>29322663</v>
      </c>
      <c r="P9" s="38">
        <v>31495110</v>
      </c>
      <c r="Q9" s="38">
        <v>33183683</v>
      </c>
      <c r="R9" s="38">
        <v>34338470</v>
      </c>
      <c r="S9" s="38">
        <v>35114443</v>
      </c>
      <c r="T9" s="38">
        <v>35784065</v>
      </c>
      <c r="U9" s="38">
        <v>37136250</v>
      </c>
    </row>
    <row r="10" spans="1:21" ht="21" customHeight="1" x14ac:dyDescent="0.45">
      <c r="A10" s="3" t="e">
        <f ca="1">OFFSET(#REF!,MATCH('Interest Income &amp; NIM'!$B10,#REF!,0)-1,0)</f>
        <v>#REF!</v>
      </c>
      <c r="B10" s="10" t="s">
        <v>83</v>
      </c>
      <c r="C10" s="8"/>
      <c r="D10" s="38">
        <v>293932.28399999999</v>
      </c>
      <c r="E10" s="38">
        <v>494598</v>
      </c>
      <c r="F10" s="38">
        <v>599390</v>
      </c>
      <c r="G10" s="38">
        <v>785985</v>
      </c>
      <c r="H10" s="100">
        <v>1293874</v>
      </c>
      <c r="I10" s="38">
        <v>145002</v>
      </c>
      <c r="J10" s="38">
        <v>148852</v>
      </c>
      <c r="K10" s="38">
        <v>149862</v>
      </c>
      <c r="L10" s="38">
        <v>155674</v>
      </c>
      <c r="M10" s="38">
        <v>165479</v>
      </c>
      <c r="N10" s="38">
        <v>179242</v>
      </c>
      <c r="O10" s="38">
        <v>203783</v>
      </c>
      <c r="P10" s="38">
        <v>237480</v>
      </c>
      <c r="Q10" s="38">
        <v>264161</v>
      </c>
      <c r="R10" s="38">
        <v>292867</v>
      </c>
      <c r="S10" s="38">
        <v>337210</v>
      </c>
      <c r="T10" s="38">
        <v>399636</v>
      </c>
      <c r="U10" s="38">
        <v>451464</v>
      </c>
    </row>
    <row r="11" spans="1:21" ht="21" customHeight="1" x14ac:dyDescent="0.45">
      <c r="A11" s="3" t="e">
        <f ca="1">OFFSET(#REF!,MATCH('Interest Income &amp; NIM'!$B11,#REF!,0)-1,0)</f>
        <v>#REF!</v>
      </c>
      <c r="B11" s="30" t="s">
        <v>90</v>
      </c>
      <c r="C11" s="8"/>
      <c r="D11" s="37">
        <v>271281.94</v>
      </c>
      <c r="E11" s="37">
        <v>438642</v>
      </c>
      <c r="F11" s="37">
        <v>539264</v>
      </c>
      <c r="G11" s="37">
        <v>710408</v>
      </c>
      <c r="H11" s="99">
        <v>1131441.2376660001</v>
      </c>
      <c r="I11" s="37">
        <v>131252</v>
      </c>
      <c r="J11" s="37">
        <v>133869</v>
      </c>
      <c r="K11" s="37">
        <v>133413</v>
      </c>
      <c r="L11" s="37">
        <v>140730</v>
      </c>
      <c r="M11" s="37">
        <v>150057</v>
      </c>
      <c r="N11" s="37">
        <v>163042</v>
      </c>
      <c r="O11" s="37">
        <v>184061</v>
      </c>
      <c r="P11" s="37">
        <v>213249</v>
      </c>
      <c r="Q11" s="37">
        <v>233042</v>
      </c>
      <c r="R11" s="37">
        <v>255394</v>
      </c>
      <c r="S11" s="37">
        <v>293410</v>
      </c>
      <c r="T11" s="37">
        <v>349595.23766600003</v>
      </c>
      <c r="U11" s="37">
        <v>390133.75179100002</v>
      </c>
    </row>
    <row r="12" spans="1:21" ht="21" customHeight="1" x14ac:dyDescent="0.45">
      <c r="A12" s="3" t="e">
        <f ca="1">OFFSET(#REF!,MATCH('Interest Income &amp; NIM'!$B12,#REF!,0)-1,0)</f>
        <v>#REF!</v>
      </c>
      <c r="B12" s="30" t="s">
        <v>92</v>
      </c>
      <c r="C12" s="8"/>
      <c r="D12" s="37">
        <v>22650.343999999983</v>
      </c>
      <c r="E12" s="37">
        <v>55956</v>
      </c>
      <c r="F12" s="37">
        <v>60126</v>
      </c>
      <c r="G12" s="37">
        <v>75577</v>
      </c>
      <c r="H12" s="99">
        <v>162433.19039</v>
      </c>
      <c r="I12" s="37">
        <v>13750</v>
      </c>
      <c r="J12" s="37">
        <v>14983</v>
      </c>
      <c r="K12" s="37">
        <v>16449</v>
      </c>
      <c r="L12" s="37">
        <v>14944</v>
      </c>
      <c r="M12" s="37">
        <v>15422</v>
      </c>
      <c r="N12" s="37">
        <v>16200</v>
      </c>
      <c r="O12" s="37">
        <v>19722</v>
      </c>
      <c r="P12" s="37">
        <v>24231</v>
      </c>
      <c r="Q12" s="37">
        <v>31119</v>
      </c>
      <c r="R12" s="37">
        <v>37473</v>
      </c>
      <c r="S12" s="37">
        <v>43800</v>
      </c>
      <c r="T12" s="37">
        <v>50041.190389999996</v>
      </c>
      <c r="U12" s="37">
        <v>61330.076574999999</v>
      </c>
    </row>
    <row r="13" spans="1:21" ht="21" customHeight="1" x14ac:dyDescent="0.45">
      <c r="A13" s="3" t="e">
        <f ca="1">OFFSET(#REF!,MATCH('Interest Income &amp; NIM'!$B13,#REF!,0)-1,0)</f>
        <v>#REF!</v>
      </c>
      <c r="B13" s="10" t="s">
        <v>41</v>
      </c>
      <c r="C13" s="8"/>
      <c r="D13" s="38">
        <v>10811627.835000001</v>
      </c>
      <c r="E13" s="38">
        <v>17091329</v>
      </c>
      <c r="F13" s="38">
        <v>22113049</v>
      </c>
      <c r="G13" s="38">
        <v>26674537</v>
      </c>
      <c r="H13" s="100">
        <v>32721787</v>
      </c>
      <c r="I13" s="38">
        <v>21017613</v>
      </c>
      <c r="J13" s="38">
        <v>21818363</v>
      </c>
      <c r="K13" s="38">
        <v>22447141</v>
      </c>
      <c r="L13" s="38">
        <v>23153967</v>
      </c>
      <c r="M13" s="38">
        <v>24198512</v>
      </c>
      <c r="N13" s="38">
        <v>25821239</v>
      </c>
      <c r="O13" s="38">
        <v>27519440</v>
      </c>
      <c r="P13" s="38">
        <v>29095857</v>
      </c>
      <c r="Q13" s="38">
        <v>31563966</v>
      </c>
      <c r="R13" s="38">
        <v>33010460</v>
      </c>
      <c r="S13" s="38">
        <v>33217372</v>
      </c>
      <c r="T13" s="38">
        <v>33073316</v>
      </c>
      <c r="U13" s="38">
        <v>36488599</v>
      </c>
    </row>
    <row r="14" spans="1:21" ht="21" customHeight="1" x14ac:dyDescent="0.45">
      <c r="A14" s="3" t="e">
        <f ca="1">OFFSET(#REF!,MATCH('Interest Income &amp; NIM'!$B14,#REF!,0)-1,0)</f>
        <v>#REF!</v>
      </c>
      <c r="B14" s="10" t="s">
        <v>42</v>
      </c>
      <c r="C14" s="10"/>
      <c r="D14" s="38">
        <v>110538.557</v>
      </c>
      <c r="E14" s="38">
        <v>247036</v>
      </c>
      <c r="F14" s="38">
        <v>191360</v>
      </c>
      <c r="G14" s="38">
        <v>164685</v>
      </c>
      <c r="H14" s="100">
        <v>351692</v>
      </c>
      <c r="I14" s="38">
        <v>60633</v>
      </c>
      <c r="J14" s="38">
        <v>50340</v>
      </c>
      <c r="K14" s="38">
        <v>41955</v>
      </c>
      <c r="L14" s="38">
        <v>38432</v>
      </c>
      <c r="M14" s="38">
        <v>35906</v>
      </c>
      <c r="N14" s="38">
        <v>37703</v>
      </c>
      <c r="O14" s="38">
        <v>41137</v>
      </c>
      <c r="P14" s="38">
        <v>49938</v>
      </c>
      <c r="Q14" s="38">
        <v>63495</v>
      </c>
      <c r="R14" s="38">
        <v>75618</v>
      </c>
      <c r="S14" s="38">
        <v>90388</v>
      </c>
      <c r="T14" s="38">
        <v>122191</v>
      </c>
      <c r="U14" s="38">
        <v>189298</v>
      </c>
    </row>
    <row r="15" spans="1:21" ht="21" customHeight="1" x14ac:dyDescent="0.45">
      <c r="A15" s="3" t="e">
        <f ca="1">OFFSET(#REF!,MATCH('Interest Income &amp; NIM'!$B15,#REF!,0)-1,0)</f>
        <v>#REF!</v>
      </c>
      <c r="B15" s="30" t="s">
        <v>93</v>
      </c>
      <c r="C15" s="8"/>
      <c r="D15" s="37">
        <v>110415.175</v>
      </c>
      <c r="E15" s="37">
        <v>246668</v>
      </c>
      <c r="F15" s="37">
        <v>190877</v>
      </c>
      <c r="G15" s="37">
        <v>164029</v>
      </c>
      <c r="H15" s="99">
        <v>347604</v>
      </c>
      <c r="I15" s="37">
        <v>60523</v>
      </c>
      <c r="J15" s="37">
        <v>50261</v>
      </c>
      <c r="K15" s="37">
        <v>41812</v>
      </c>
      <c r="L15" s="37">
        <v>38281</v>
      </c>
      <c r="M15" s="37">
        <v>35824</v>
      </c>
      <c r="N15" s="37">
        <v>37604</v>
      </c>
      <c r="O15" s="37">
        <v>40869</v>
      </c>
      <c r="P15" s="37">
        <v>49732</v>
      </c>
      <c r="Q15" s="37">
        <v>62454</v>
      </c>
      <c r="R15" s="37">
        <v>74658</v>
      </c>
      <c r="S15" s="37">
        <v>89434</v>
      </c>
      <c r="T15" s="37">
        <v>121058</v>
      </c>
      <c r="U15" s="37">
        <v>188299</v>
      </c>
    </row>
    <row r="16" spans="1:21" ht="21" customHeight="1" x14ac:dyDescent="0.45">
      <c r="A16" s="3" t="e">
        <f ca="1">OFFSET(#REF!,MATCH('Interest Income &amp; NIM'!$B16,#REF!,0)-1,0)</f>
        <v>#REF!</v>
      </c>
      <c r="B16" s="30" t="s">
        <v>94</v>
      </c>
      <c r="C16" s="8"/>
      <c r="D16" s="37">
        <v>123.38199999999779</v>
      </c>
      <c r="E16" s="37">
        <v>368</v>
      </c>
      <c r="F16" s="37">
        <v>483</v>
      </c>
      <c r="G16" s="37">
        <v>656</v>
      </c>
      <c r="H16" s="99">
        <v>4088</v>
      </c>
      <c r="I16" s="37">
        <v>110</v>
      </c>
      <c r="J16" s="37">
        <v>79</v>
      </c>
      <c r="K16" s="37">
        <v>143</v>
      </c>
      <c r="L16" s="37">
        <v>151</v>
      </c>
      <c r="M16" s="37">
        <v>82</v>
      </c>
      <c r="N16" s="37">
        <v>99</v>
      </c>
      <c r="O16" s="37">
        <v>268</v>
      </c>
      <c r="P16" s="37">
        <v>206</v>
      </c>
      <c r="Q16" s="37">
        <v>1041</v>
      </c>
      <c r="R16" s="37">
        <v>960</v>
      </c>
      <c r="S16" s="37">
        <v>954</v>
      </c>
      <c r="T16" s="37">
        <v>1133</v>
      </c>
      <c r="U16" s="37">
        <v>999</v>
      </c>
    </row>
    <row r="17" spans="1:21" ht="21" customHeight="1" x14ac:dyDescent="0.45">
      <c r="A17" s="3" t="e">
        <f ca="1">OFFSET(#REF!,MATCH('Interest Income &amp; NIM'!$B17,#REF!,0)-1,0)</f>
        <v>#REF!</v>
      </c>
      <c r="B17" s="44" t="s">
        <v>84</v>
      </c>
      <c r="C17" s="45"/>
      <c r="D17" s="53">
        <v>2.07E-2</v>
      </c>
      <c r="E17" s="53">
        <v>1.41E-2</v>
      </c>
      <c r="F17" s="53">
        <v>1.6799999999999999E-2</v>
      </c>
      <c r="G17" s="53">
        <v>1.9800000000000002E-2</v>
      </c>
      <c r="H17" s="103">
        <v>2.4799999999999999E-2</v>
      </c>
      <c r="I17" s="53">
        <v>1.54E-2</v>
      </c>
      <c r="J17" s="53">
        <v>1.6E-2</v>
      </c>
      <c r="K17" s="53">
        <v>1.6400000000000001E-2</v>
      </c>
      <c r="L17" s="53">
        <v>1.6799999999999999E-2</v>
      </c>
      <c r="M17" s="53">
        <v>1.8700000000000001E-2</v>
      </c>
      <c r="N17" s="53">
        <v>1.89E-2</v>
      </c>
      <c r="O17" s="53">
        <v>1.9199999999999998E-2</v>
      </c>
      <c r="P17" s="53">
        <v>1.9800000000000002E-2</v>
      </c>
      <c r="Q17" s="53">
        <v>2.2200000000000001E-2</v>
      </c>
      <c r="R17" s="53">
        <v>2.2599999999999999E-2</v>
      </c>
      <c r="S17" s="53">
        <v>2.3599999999999999E-2</v>
      </c>
      <c r="T17" s="53">
        <v>2.4799999999999999E-2</v>
      </c>
      <c r="U17" s="53">
        <v>2.6200000000000001E-2</v>
      </c>
    </row>
    <row r="18" spans="1:21" ht="21" customHeight="1" x14ac:dyDescent="0.45">
      <c r="A18" s="3" t="e">
        <f ca="1">OFFSET(#REF!,MATCH('Interest Income &amp; NIM'!$B18,#REF!,0)-1,0)</f>
        <v>#REF!</v>
      </c>
      <c r="B18" s="44" t="s">
        <v>85</v>
      </c>
      <c r="C18" s="45"/>
      <c r="D18" s="53">
        <v>2.2800000000000001E-2</v>
      </c>
      <c r="E18" s="53">
        <v>1.8900000000000004E-2</v>
      </c>
      <c r="F18" s="53">
        <v>1.95E-2</v>
      </c>
      <c r="G18" s="53">
        <v>2.18E-2</v>
      </c>
      <c r="H18" s="103">
        <v>2.8800000000000006E-2</v>
      </c>
      <c r="I18" s="53">
        <v>1.8699999999999994E-2</v>
      </c>
      <c r="J18" s="53">
        <v>1.9199999999999995E-2</v>
      </c>
      <c r="K18" s="53">
        <v>1.9400000000000001E-2</v>
      </c>
      <c r="L18" s="53">
        <v>1.95E-2</v>
      </c>
      <c r="M18" s="53">
        <v>2.0299999999999999E-2</v>
      </c>
      <c r="N18" s="53">
        <v>2.0499999999999997E-2</v>
      </c>
      <c r="O18" s="53">
        <v>2.0999999999999998E-2</v>
      </c>
      <c r="P18" s="53">
        <v>2.18E-2</v>
      </c>
      <c r="Q18" s="53">
        <v>2.5499999999999998E-2</v>
      </c>
      <c r="R18" s="53">
        <v>2.6100000000000002E-2</v>
      </c>
      <c r="S18" s="53">
        <v>2.7300000000000001E-2</v>
      </c>
      <c r="T18" s="53">
        <v>2.8800000000000006E-2</v>
      </c>
      <c r="U18" s="53">
        <v>3.2200000000000006E-2</v>
      </c>
    </row>
    <row r="19" spans="1:21" ht="21" customHeight="1" x14ac:dyDescent="0.45">
      <c r="A19" s="3" t="e">
        <f ca="1">OFFSET(#REF!,MATCH('Interest Income &amp; NIM'!$B19,#REF!,0)-1,0)</f>
        <v>#REF!</v>
      </c>
      <c r="B19" s="8" t="s">
        <v>86</v>
      </c>
      <c r="C19" s="8"/>
      <c r="D19" s="29">
        <v>3.7999999999999999E-2</v>
      </c>
      <c r="E19" s="29">
        <v>3.5000000000000003E-2</v>
      </c>
      <c r="F19" s="29">
        <v>2.9899999999999999E-2</v>
      </c>
      <c r="G19" s="29">
        <v>2.9700000000000001E-2</v>
      </c>
      <c r="H19" s="104">
        <v>4.1100000000000005E-2</v>
      </c>
      <c r="I19" s="29">
        <v>3.2099999999999997E-2</v>
      </c>
      <c r="J19" s="29">
        <v>3.1399999999999997E-2</v>
      </c>
      <c r="K19" s="29">
        <v>3.0499999999999999E-2</v>
      </c>
      <c r="L19" s="29">
        <v>2.9899999999999999E-2</v>
      </c>
      <c r="M19" s="29">
        <v>2.81E-2</v>
      </c>
      <c r="N19" s="29">
        <v>2.8199999999999999E-2</v>
      </c>
      <c r="O19" s="29">
        <v>2.87E-2</v>
      </c>
      <c r="P19" s="29">
        <v>2.9700000000000001E-2</v>
      </c>
      <c r="Q19" s="29">
        <v>3.5299999999999998E-2</v>
      </c>
      <c r="R19" s="29">
        <v>3.6400000000000002E-2</v>
      </c>
      <c r="S19" s="29">
        <v>3.8300000000000001E-2</v>
      </c>
      <c r="T19" s="29">
        <v>4.1100000000000005E-2</v>
      </c>
      <c r="U19" s="29">
        <v>5.4800000000000001E-2</v>
      </c>
    </row>
    <row r="20" spans="1:21" ht="21" customHeight="1" x14ac:dyDescent="0.45">
      <c r="A20" s="3" t="e">
        <f ca="1">OFFSET(#REF!,MATCH('Interest Income &amp; NIM'!$B20,#REF!,0)-1,0)</f>
        <v>#REF!</v>
      </c>
      <c r="B20" s="8" t="s">
        <v>87</v>
      </c>
      <c r="C20" s="8"/>
      <c r="D20" s="29">
        <v>1.52E-2</v>
      </c>
      <c r="E20" s="29">
        <v>1.61E-2</v>
      </c>
      <c r="F20" s="29">
        <v>1.04E-2</v>
      </c>
      <c r="G20" s="29">
        <v>7.9000000000000008E-3</v>
      </c>
      <c r="H20" s="104">
        <v>1.23E-2</v>
      </c>
      <c r="I20" s="29">
        <v>1.34E-2</v>
      </c>
      <c r="J20" s="29">
        <v>1.2200000000000001E-2</v>
      </c>
      <c r="K20" s="29">
        <v>1.11E-2</v>
      </c>
      <c r="L20" s="29">
        <v>1.04E-2</v>
      </c>
      <c r="M20" s="29">
        <v>7.7999999999999996E-3</v>
      </c>
      <c r="N20" s="29">
        <v>7.7000000000000002E-3</v>
      </c>
      <c r="O20" s="29">
        <v>7.7000000000000002E-3</v>
      </c>
      <c r="P20" s="29">
        <v>7.9000000000000008E-3</v>
      </c>
      <c r="Q20" s="29">
        <v>9.7999999999999997E-3</v>
      </c>
      <c r="R20" s="29">
        <v>1.03E-2</v>
      </c>
      <c r="S20" s="29">
        <v>1.0999999999999999E-2</v>
      </c>
      <c r="T20" s="29">
        <v>1.23E-2</v>
      </c>
      <c r="U20" s="29">
        <v>2.2599999999999999E-2</v>
      </c>
    </row>
    <row r="21" spans="1:21" ht="21" customHeight="1" x14ac:dyDescent="0.45">
      <c r="A21" s="3"/>
      <c r="B21" s="51" t="s">
        <v>88</v>
      </c>
      <c r="C21" s="51"/>
      <c r="D21" s="54">
        <v>-2.3E-3</v>
      </c>
      <c r="E21" s="54">
        <v>6.9999999999999999E-4</v>
      </c>
      <c r="F21" s="54">
        <v>4.7000000000000002E-3</v>
      </c>
      <c r="G21" s="54">
        <v>6.4999999999999997E-3</v>
      </c>
      <c r="H21" s="103">
        <v>6.7000000000000002E-3</v>
      </c>
      <c r="I21" s="54">
        <v>3.2000000000000002E-3</v>
      </c>
      <c r="J21" s="54">
        <v>3.8999999999999998E-3</v>
      </c>
      <c r="K21" s="54">
        <v>4.7999999999999996E-3</v>
      </c>
      <c r="L21" s="54">
        <v>4.7000000000000002E-3</v>
      </c>
      <c r="M21" s="54">
        <v>6.8999999999999999E-3</v>
      </c>
      <c r="N21" s="62">
        <v>8.2000000000000007E-3</v>
      </c>
      <c r="O21" s="62">
        <v>7.4999999999999997E-3</v>
      </c>
      <c r="P21" s="62">
        <v>6.4999999999999997E-3</v>
      </c>
      <c r="Q21" s="62">
        <v>7.1999999999999998E-3</v>
      </c>
      <c r="R21" s="62">
        <v>6.4999999999999997E-3</v>
      </c>
      <c r="S21" s="62">
        <v>7.0000000000000001E-3</v>
      </c>
      <c r="T21" s="62">
        <v>6.7000000000000002E-3</v>
      </c>
      <c r="U21" s="62">
        <v>9.5999999999999992E-3</v>
      </c>
    </row>
    <row r="22" spans="1:21" ht="21" customHeight="1" x14ac:dyDescent="0.45">
      <c r="A22" s="3"/>
      <c r="B22" s="47" t="s">
        <v>89</v>
      </c>
      <c r="C22" s="47"/>
      <c r="D22" s="55">
        <v>-2.1000000000000001E-2</v>
      </c>
      <c r="E22" s="55">
        <v>1.0699999999999999E-2</v>
      </c>
      <c r="F22" s="55">
        <v>5.67E-2</v>
      </c>
      <c r="G22" s="55">
        <v>4.87E-2</v>
      </c>
      <c r="H22" s="105">
        <v>4.6899999999999997E-2</v>
      </c>
      <c r="I22" s="55">
        <v>4.36E-2</v>
      </c>
      <c r="J22" s="55">
        <v>5.2900000000000003E-2</v>
      </c>
      <c r="K22" s="55">
        <v>6.59E-2</v>
      </c>
      <c r="L22" s="55">
        <v>5.67E-2</v>
      </c>
      <c r="M22" s="55">
        <v>6.7000000000000004E-2</v>
      </c>
      <c r="N22" s="63">
        <v>8.1199999999999994E-2</v>
      </c>
      <c r="O22" s="63">
        <v>0.06</v>
      </c>
      <c r="P22" s="63">
        <v>4.87E-2</v>
      </c>
      <c r="Q22" s="63">
        <v>4.8899999999999999E-2</v>
      </c>
      <c r="R22" s="63">
        <v>4.4999999999999998E-2</v>
      </c>
      <c r="S22" s="63">
        <v>4.8599999999999997E-2</v>
      </c>
      <c r="T22" s="63">
        <v>4.6899999999999997E-2</v>
      </c>
      <c r="U22" s="63">
        <v>7.1599999999999997E-2</v>
      </c>
    </row>
    <row r="23" spans="1:21" ht="14.9" customHeight="1" x14ac:dyDescent="0.45">
      <c r="A23" s="3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21" ht="14.9" customHeight="1" x14ac:dyDescent="0.45">
      <c r="A24" s="3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21" customFormat="1" ht="14.9" customHeight="1" x14ac:dyDescent="0.45"/>
    <row r="26" spans="1:21" customFormat="1" ht="14.9" customHeight="1" x14ac:dyDescent="0.45"/>
    <row r="27" spans="1:21" customFormat="1" ht="14.9" customHeight="1" x14ac:dyDescent="0.45"/>
    <row r="28" spans="1:21" customFormat="1" ht="14.9" customHeight="1" x14ac:dyDescent="0.45"/>
    <row r="29" spans="1:21" customFormat="1" x14ac:dyDescent="0.45"/>
    <row r="30" spans="1:21" customFormat="1" x14ac:dyDescent="0.45"/>
    <row r="31" spans="1:21" customFormat="1" ht="14.9" customHeight="1" x14ac:dyDescent="0.45"/>
    <row r="32" spans="1:21" customFormat="1" ht="14.9" customHeight="1" x14ac:dyDescent="0.45"/>
    <row r="33" customFormat="1" ht="14.9" customHeight="1" x14ac:dyDescent="0.45"/>
    <row r="34" customFormat="1" ht="14.9" customHeight="1" x14ac:dyDescent="0.45"/>
    <row r="35" customFormat="1" ht="14.9" customHeight="1" x14ac:dyDescent="0.45"/>
    <row r="36" customFormat="1" ht="14.9" customHeight="1" x14ac:dyDescent="0.45"/>
    <row r="37" customFormat="1" ht="14.9" customHeight="1" x14ac:dyDescent="0.45"/>
    <row r="38" customFormat="1" ht="14.9" customHeight="1" x14ac:dyDescent="0.45"/>
    <row r="39" customFormat="1" ht="14.9" customHeight="1" x14ac:dyDescent="0.45"/>
    <row r="40" customFormat="1" ht="14.9" customHeight="1" x14ac:dyDescent="0.45"/>
    <row r="41" customFormat="1" ht="14.9" customHeight="1" x14ac:dyDescent="0.45"/>
    <row r="42" ht="14.9" customHeight="1" x14ac:dyDescent="0.45"/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45"/>
  <sheetViews>
    <sheetView showGridLines="0" view="pageBreakPreview" topLeftCell="B2" zoomScale="130" zoomScaleNormal="100" zoomScaleSheetLayoutView="130" workbookViewId="0">
      <selection activeCell="B2" sqref="B2"/>
    </sheetView>
  </sheetViews>
  <sheetFormatPr defaultColWidth="8.58203125" defaultRowHeight="17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8" width="10" style="1" customWidth="1"/>
    <col min="9" max="12" width="10" style="1" hidden="1" customWidth="1"/>
    <col min="13" max="17" width="10" style="1" customWidth="1"/>
    <col min="18" max="22" width="10.58203125" style="1" customWidth="1"/>
    <col min="23" max="23" width="16.33203125" customWidth="1"/>
    <col min="24" max="24" width="10.58203125" customWidth="1"/>
    <col min="25" max="26" width="16.33203125" customWidth="1"/>
    <col min="27" max="30" width="10.58203125" customWidth="1"/>
    <col min="31" max="260" width="10.58203125" style="1" customWidth="1"/>
    <col min="261" max="16384" width="8.58203125" style="1"/>
  </cols>
  <sheetData>
    <row r="1" spans="1:21" hidden="1" x14ac:dyDescent="0.45"/>
    <row r="2" spans="1:21" ht="19" x14ac:dyDescent="0.45">
      <c r="B2" s="49" t="s">
        <v>33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4.9" customHeight="1" x14ac:dyDescent="0.45"/>
    <row r="4" spans="1:21" ht="14.9" customHeight="1" x14ac:dyDescent="0.45"/>
    <row r="5" spans="1:21" ht="14.9" customHeight="1" x14ac:dyDescent="0.45"/>
    <row r="6" spans="1:21" ht="14.9" customHeight="1" x14ac:dyDescent="0.45">
      <c r="R6" s="13">
        <v>0</v>
      </c>
      <c r="S6" s="13"/>
      <c r="T6" s="13"/>
      <c r="U6" s="13"/>
    </row>
    <row r="7" spans="1:21" ht="14.9" customHeight="1" x14ac:dyDescent="0.45"/>
    <row r="8" spans="1:21" ht="14.9" customHeight="1" x14ac:dyDescent="0.45">
      <c r="A8" s="3" t="e">
        <f ca="1">OFFSET(#REF!,MATCH('G&amp;A Expenses'!#REF!,#REF!,0)-1,0)</f>
        <v>#REF!</v>
      </c>
    </row>
    <row r="9" spans="1:21" ht="18.649999999999999" customHeight="1" thickBot="1" x14ac:dyDescent="0.5">
      <c r="A9" s="3" t="e">
        <f ca="1">OFFSET(#REF!,MATCH('G&amp;A Expenses'!#REF!,#REF!,0)-1,0)</f>
        <v>#REF!</v>
      </c>
      <c r="B9" s="5" t="s">
        <v>98</v>
      </c>
      <c r="C9" s="5"/>
      <c r="D9" s="6" t="s">
        <v>43</v>
      </c>
      <c r="E9" s="6" t="s">
        <v>44</v>
      </c>
      <c r="F9" s="6" t="s">
        <v>81</v>
      </c>
      <c r="G9" s="6" t="s">
        <v>164</v>
      </c>
      <c r="H9" s="97" t="s">
        <v>166</v>
      </c>
      <c r="I9" s="6" t="s">
        <v>0</v>
      </c>
      <c r="J9" s="6" t="s">
        <v>1</v>
      </c>
      <c r="K9" s="6" t="s">
        <v>2</v>
      </c>
      <c r="L9" s="6" t="s">
        <v>3</v>
      </c>
      <c r="M9" s="6" t="s">
        <v>4</v>
      </c>
      <c r="N9" s="6" t="s">
        <v>5</v>
      </c>
      <c r="O9" s="6" t="s">
        <v>134</v>
      </c>
      <c r="P9" s="6" t="s">
        <v>32</v>
      </c>
      <c r="Q9" s="6" t="s">
        <v>147</v>
      </c>
      <c r="R9" s="6" t="s">
        <v>152</v>
      </c>
      <c r="S9" s="6" t="s">
        <v>153</v>
      </c>
      <c r="T9" s="6" t="s">
        <v>159</v>
      </c>
      <c r="U9" s="6" t="s">
        <v>167</v>
      </c>
    </row>
    <row r="10" spans="1:21" ht="18.649999999999999" customHeight="1" x14ac:dyDescent="0.45">
      <c r="A10" s="3" t="e">
        <f ca="1">OFFSET(#REF!,MATCH('G&amp;A Expenses'!#REF!,#REF!,0)-1,0)</f>
        <v>#REF!</v>
      </c>
      <c r="B10" s="2" t="s">
        <v>139</v>
      </c>
      <c r="C10" s="2"/>
      <c r="D10" s="31">
        <v>49127.895000000004</v>
      </c>
      <c r="E10" s="31">
        <f>ROUND(E23,0)</f>
        <v>0</v>
      </c>
      <c r="F10" s="31">
        <v>93180</v>
      </c>
      <c r="G10" s="31">
        <v>143018</v>
      </c>
      <c r="H10" s="106">
        <v>193646</v>
      </c>
      <c r="I10" s="31">
        <v>28386</v>
      </c>
      <c r="J10" s="31">
        <v>20981</v>
      </c>
      <c r="K10" s="31">
        <v>21208</v>
      </c>
      <c r="L10" s="31">
        <v>22605</v>
      </c>
      <c r="M10" s="31">
        <v>34961</v>
      </c>
      <c r="N10" s="31">
        <v>26505</v>
      </c>
      <c r="O10" s="31">
        <v>29206</v>
      </c>
      <c r="P10" s="31">
        <v>52346</v>
      </c>
      <c r="Q10" s="31">
        <v>36502</v>
      </c>
      <c r="R10" s="31">
        <v>42262</v>
      </c>
      <c r="S10" s="31">
        <v>41599</v>
      </c>
      <c r="T10" s="31">
        <v>73283</v>
      </c>
      <c r="U10" s="31">
        <v>52067</v>
      </c>
    </row>
    <row r="11" spans="1:21" ht="18.649999999999999" customHeight="1" x14ac:dyDescent="0.45">
      <c r="A11" s="3"/>
      <c r="B11" s="2" t="s">
        <v>34</v>
      </c>
      <c r="C11" s="2"/>
      <c r="D11" s="31">
        <v>7934.8639999999996</v>
      </c>
      <c r="E11" s="31">
        <f t="shared" ref="E11" si="0">ROUND(E24,0)</f>
        <v>0</v>
      </c>
      <c r="F11" s="31">
        <v>24384</v>
      </c>
      <c r="G11" s="31">
        <v>27835</v>
      </c>
      <c r="H11" s="106">
        <v>37079</v>
      </c>
      <c r="I11" s="31">
        <v>5064</v>
      </c>
      <c r="J11" s="31">
        <v>5494</v>
      </c>
      <c r="K11" s="31">
        <v>6709</v>
      </c>
      <c r="L11" s="31">
        <v>7117</v>
      </c>
      <c r="M11" s="31">
        <v>7115</v>
      </c>
      <c r="N11" s="31">
        <v>6301</v>
      </c>
      <c r="O11" s="31">
        <v>6794</v>
      </c>
      <c r="P11" s="31">
        <v>7625</v>
      </c>
      <c r="Q11" s="31">
        <v>9225</v>
      </c>
      <c r="R11" s="31">
        <v>9685</v>
      </c>
      <c r="S11" s="31">
        <v>8980</v>
      </c>
      <c r="T11" s="31">
        <v>9189</v>
      </c>
      <c r="U11" s="31">
        <v>9251</v>
      </c>
    </row>
    <row r="12" spans="1:21" ht="18.649999999999999" customHeight="1" x14ac:dyDescent="0.45">
      <c r="A12" s="3"/>
      <c r="B12" s="2" t="s">
        <v>35</v>
      </c>
      <c r="C12" s="2"/>
      <c r="D12" s="31">
        <v>16016.013000000001</v>
      </c>
      <c r="E12" s="31">
        <f t="shared" ref="E12" si="1">ROUND(E25,0)</f>
        <v>0</v>
      </c>
      <c r="F12" s="31">
        <v>18715</v>
      </c>
      <c r="G12" s="31">
        <v>18789</v>
      </c>
      <c r="H12" s="106">
        <v>14158</v>
      </c>
      <c r="I12" s="31">
        <v>4538</v>
      </c>
      <c r="J12" s="31">
        <v>4687</v>
      </c>
      <c r="K12" s="31">
        <v>4720</v>
      </c>
      <c r="L12" s="31">
        <v>4770</v>
      </c>
      <c r="M12" s="31">
        <v>4804</v>
      </c>
      <c r="N12" s="31">
        <v>4813</v>
      </c>
      <c r="O12" s="31">
        <v>4562</v>
      </c>
      <c r="P12" s="31">
        <v>4611</v>
      </c>
      <c r="Q12" s="31">
        <v>4800</v>
      </c>
      <c r="R12" s="31">
        <v>4889</v>
      </c>
      <c r="S12" s="31">
        <v>2834</v>
      </c>
      <c r="T12" s="31">
        <v>1635</v>
      </c>
      <c r="U12" s="31">
        <v>1571</v>
      </c>
    </row>
    <row r="13" spans="1:21" ht="18.649999999999999" customHeight="1" x14ac:dyDescent="0.45">
      <c r="A13" s="3"/>
      <c r="B13" s="2" t="s">
        <v>36</v>
      </c>
      <c r="C13" s="2"/>
      <c r="D13" s="31">
        <f t="shared" ref="D13" si="2">+D18-D12-D11-D10</f>
        <v>56729.124999999985</v>
      </c>
      <c r="E13" s="31">
        <f>E18-SUM(E10:E12)</f>
        <v>0</v>
      </c>
      <c r="F13" s="31">
        <v>64306</v>
      </c>
      <c r="G13" s="31">
        <v>96346</v>
      </c>
      <c r="H13" s="106">
        <v>148663</v>
      </c>
      <c r="I13" s="31">
        <v>13020</v>
      </c>
      <c r="J13" s="31">
        <v>16305</v>
      </c>
      <c r="K13" s="31">
        <v>16022</v>
      </c>
      <c r="L13" s="31">
        <v>18960</v>
      </c>
      <c r="M13" s="92">
        <v>16450</v>
      </c>
      <c r="N13" s="92">
        <v>19636</v>
      </c>
      <c r="O13" s="92">
        <v>26689</v>
      </c>
      <c r="P13" s="92">
        <v>33570</v>
      </c>
      <c r="Q13" s="92">
        <v>28551</v>
      </c>
      <c r="R13" s="92">
        <v>33793</v>
      </c>
      <c r="S13" s="92">
        <v>40124</v>
      </c>
      <c r="T13" s="92">
        <v>46195</v>
      </c>
      <c r="U13" s="92">
        <v>29924</v>
      </c>
    </row>
    <row r="14" spans="1:21" ht="18.649999999999999" customHeight="1" x14ac:dyDescent="0.45">
      <c r="A14" s="3"/>
      <c r="B14" s="14" t="s">
        <v>95</v>
      </c>
      <c r="D14" s="28">
        <v>14234.323</v>
      </c>
      <c r="E14" s="28">
        <f t="shared" ref="E14" si="3">ROUND(E27,0)</f>
        <v>0</v>
      </c>
      <c r="F14" s="28">
        <v>21198</v>
      </c>
      <c r="G14" s="28">
        <v>25316</v>
      </c>
      <c r="H14" s="107">
        <v>36015</v>
      </c>
      <c r="I14" s="28">
        <v>3927</v>
      </c>
      <c r="J14" s="28">
        <v>5527</v>
      </c>
      <c r="K14" s="28">
        <v>4740</v>
      </c>
      <c r="L14" s="28">
        <v>7004</v>
      </c>
      <c r="M14" s="28">
        <v>5523</v>
      </c>
      <c r="N14" s="28">
        <v>6617</v>
      </c>
      <c r="O14" s="28">
        <v>6155</v>
      </c>
      <c r="P14" s="18">
        <v>7021</v>
      </c>
      <c r="Q14" s="18">
        <v>6796</v>
      </c>
      <c r="R14" s="18">
        <v>9193</v>
      </c>
      <c r="S14" s="18">
        <v>10601</v>
      </c>
      <c r="T14" s="18">
        <v>9425</v>
      </c>
      <c r="U14" s="18">
        <v>9361</v>
      </c>
    </row>
    <row r="15" spans="1:21" ht="18.649999999999999" customHeight="1" x14ac:dyDescent="0.45">
      <c r="A15" s="3"/>
      <c r="B15" s="14" t="s">
        <v>96</v>
      </c>
      <c r="D15" s="28">
        <v>6543.7690000000002</v>
      </c>
      <c r="E15" s="28">
        <f>ROUND(E28,0)</f>
        <v>0</v>
      </c>
      <c r="F15" s="28">
        <v>5316</v>
      </c>
      <c r="G15" s="28">
        <v>5021</v>
      </c>
      <c r="H15" s="107">
        <v>9691</v>
      </c>
      <c r="I15" s="28">
        <v>802</v>
      </c>
      <c r="J15" s="28">
        <v>1453</v>
      </c>
      <c r="K15" s="28">
        <v>1752</v>
      </c>
      <c r="L15" s="28">
        <v>1308</v>
      </c>
      <c r="M15" s="28">
        <v>1164</v>
      </c>
      <c r="N15" s="28">
        <v>1125</v>
      </c>
      <c r="O15" s="28">
        <v>1155</v>
      </c>
      <c r="P15" s="18">
        <v>1578</v>
      </c>
      <c r="Q15" s="18">
        <v>2465</v>
      </c>
      <c r="R15" s="18">
        <v>2612</v>
      </c>
      <c r="S15" s="18">
        <v>2295</v>
      </c>
      <c r="T15" s="18">
        <v>2319</v>
      </c>
      <c r="U15" s="18">
        <v>2213</v>
      </c>
    </row>
    <row r="16" spans="1:21" ht="18.649999999999999" customHeight="1" x14ac:dyDescent="0.45">
      <c r="A16" s="3"/>
      <c r="B16" s="14" t="s">
        <v>97</v>
      </c>
      <c r="D16" s="28">
        <v>15355.909</v>
      </c>
      <c r="E16" s="28">
        <f t="shared" ref="E16" si="4">ROUND(E29,0)</f>
        <v>0</v>
      </c>
      <c r="F16" s="28">
        <v>5307</v>
      </c>
      <c r="G16" s="28">
        <v>18071</v>
      </c>
      <c r="H16" s="107">
        <v>26219</v>
      </c>
      <c r="I16" s="28">
        <v>1267</v>
      </c>
      <c r="J16" s="28">
        <v>1428</v>
      </c>
      <c r="K16" s="28">
        <v>1019</v>
      </c>
      <c r="L16" s="28">
        <v>1592</v>
      </c>
      <c r="M16" s="28">
        <v>672</v>
      </c>
      <c r="N16" s="28">
        <v>1126</v>
      </c>
      <c r="O16" s="28">
        <v>6549</v>
      </c>
      <c r="P16" s="18">
        <v>9725</v>
      </c>
      <c r="Q16" s="18">
        <v>3670</v>
      </c>
      <c r="R16" s="18">
        <v>4000</v>
      </c>
      <c r="S16" s="18">
        <v>8466</v>
      </c>
      <c r="T16" s="18">
        <v>10083</v>
      </c>
      <c r="U16" s="18">
        <v>4046</v>
      </c>
    </row>
    <row r="17" spans="1:21" ht="18.649999999999999" customHeight="1" x14ac:dyDescent="0.45">
      <c r="A17" s="3"/>
      <c r="B17" s="14" t="s">
        <v>91</v>
      </c>
      <c r="D17" s="93">
        <f t="shared" ref="D17" si="5">+D13-D14-D15-D16</f>
        <v>20595.123999999982</v>
      </c>
      <c r="E17" s="93">
        <f>E13-SUM(E14:E16)</f>
        <v>0</v>
      </c>
      <c r="F17" s="93">
        <v>32485</v>
      </c>
      <c r="G17" s="93">
        <v>47938</v>
      </c>
      <c r="H17" s="108">
        <v>76738</v>
      </c>
      <c r="I17" s="93">
        <v>7024</v>
      </c>
      <c r="J17" s="93">
        <v>7897</v>
      </c>
      <c r="K17" s="93">
        <v>8511</v>
      </c>
      <c r="L17" s="93">
        <v>9056</v>
      </c>
      <c r="M17" s="93">
        <v>9091</v>
      </c>
      <c r="N17" s="93">
        <v>10768</v>
      </c>
      <c r="O17" s="93">
        <v>12830</v>
      </c>
      <c r="P17" s="93">
        <v>15246</v>
      </c>
      <c r="Q17" s="93">
        <v>15620</v>
      </c>
      <c r="R17" s="93">
        <v>17988</v>
      </c>
      <c r="S17" s="93">
        <v>18762</v>
      </c>
      <c r="T17" s="93">
        <v>24368</v>
      </c>
      <c r="U17" s="93">
        <v>14304</v>
      </c>
    </row>
    <row r="18" spans="1:21" ht="18.649999999999999" customHeight="1" x14ac:dyDescent="0.45">
      <c r="A18" s="3"/>
      <c r="B18" s="77" t="s">
        <v>37</v>
      </c>
      <c r="C18" s="77"/>
      <c r="D18" s="77">
        <v>129807.897</v>
      </c>
      <c r="E18" s="77">
        <f t="shared" ref="E18" si="6">ROUND(E31,0)</f>
        <v>0</v>
      </c>
      <c r="F18" s="77">
        <v>200585</v>
      </c>
      <c r="G18" s="77">
        <v>285988</v>
      </c>
      <c r="H18" s="109">
        <v>393546</v>
      </c>
      <c r="I18" s="77">
        <v>51008</v>
      </c>
      <c r="J18" s="77">
        <v>47467</v>
      </c>
      <c r="K18" s="77">
        <v>48659</v>
      </c>
      <c r="L18" s="77">
        <v>53452</v>
      </c>
      <c r="M18" s="77">
        <v>63330</v>
      </c>
      <c r="N18" s="77">
        <v>57255</v>
      </c>
      <c r="O18" s="77">
        <v>67251</v>
      </c>
      <c r="P18" s="77">
        <v>98152</v>
      </c>
      <c r="Q18" s="77">
        <v>79078</v>
      </c>
      <c r="R18" s="77">
        <v>90629</v>
      </c>
      <c r="S18" s="77">
        <v>93537</v>
      </c>
      <c r="T18" s="77">
        <v>130302</v>
      </c>
      <c r="U18" s="77">
        <v>92813</v>
      </c>
    </row>
    <row r="19" spans="1:21" ht="14.9" customHeight="1" x14ac:dyDescent="0.45">
      <c r="A19" s="3"/>
      <c r="D19" s="4"/>
      <c r="E19" s="4"/>
      <c r="F19" s="4"/>
      <c r="G19" s="4"/>
      <c r="H19" s="4"/>
      <c r="I19" s="4"/>
    </row>
    <row r="20" spans="1:21" ht="14.9" customHeight="1" x14ac:dyDescent="0.45">
      <c r="A20" s="3"/>
      <c r="E20" s="4"/>
      <c r="F20" s="4"/>
      <c r="G20" s="4"/>
      <c r="H20" s="4"/>
      <c r="I20" s="4"/>
    </row>
    <row r="21" spans="1:21" ht="14.9" customHeight="1" x14ac:dyDescent="0.45">
      <c r="A21" s="3"/>
      <c r="E21" s="4"/>
      <c r="F21" s="4"/>
      <c r="G21" s="4"/>
      <c r="H21" s="4"/>
      <c r="I21" s="4"/>
      <c r="P21" s="2"/>
    </row>
    <row r="22" spans="1:21" ht="14.9" customHeight="1" x14ac:dyDescent="0.45">
      <c r="A22" s="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21" ht="14.9" customHeight="1" x14ac:dyDescent="0.45">
      <c r="A23" s="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21" ht="14.9" customHeight="1" x14ac:dyDescent="0.45">
      <c r="A24" s="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21" ht="14.9" customHeight="1" x14ac:dyDescent="0.45">
      <c r="A25" s="3"/>
    </row>
    <row r="26" spans="1:21" ht="14.9" customHeight="1" x14ac:dyDescent="0.45">
      <c r="A26" s="3"/>
      <c r="M26" s="95"/>
    </row>
    <row r="27" spans="1:21" ht="14.9" customHeight="1" x14ac:dyDescent="0.45"/>
    <row r="28" spans="1:21" ht="14.9" customHeight="1" x14ac:dyDescent="0.45"/>
    <row r="29" spans="1:21" ht="14.9" customHeight="1" x14ac:dyDescent="0.45"/>
    <row r="30" spans="1:21" ht="14.9" customHeight="1" x14ac:dyDescent="0.45"/>
    <row r="31" spans="1:21" ht="14.9" customHeight="1" x14ac:dyDescent="0.45"/>
    <row r="32" spans="1:21" ht="14.9" customHeight="1" x14ac:dyDescent="0.45"/>
    <row r="33" spans="5:6" ht="14.9" customHeight="1" x14ac:dyDescent="0.45"/>
    <row r="34" spans="5:6" ht="14.9" customHeight="1" x14ac:dyDescent="0.45"/>
    <row r="35" spans="5:6" ht="14.9" customHeight="1" x14ac:dyDescent="0.45"/>
    <row r="36" spans="5:6" ht="14.9" customHeight="1" x14ac:dyDescent="0.45"/>
    <row r="37" spans="5:6" ht="14.9" customHeight="1" x14ac:dyDescent="0.45"/>
    <row r="45" spans="5:6" x14ac:dyDescent="0.45">
      <c r="E45" s="127"/>
      <c r="F45" s="127"/>
    </row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C59"/>
  <sheetViews>
    <sheetView showGridLines="0" view="pageBreakPreview" topLeftCell="B2" zoomScale="130" zoomScaleNormal="100" zoomScaleSheetLayoutView="130" workbookViewId="0">
      <selection activeCell="B2" sqref="B2"/>
    </sheetView>
  </sheetViews>
  <sheetFormatPr defaultColWidth="8.58203125" defaultRowHeight="17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8" width="10" style="1" customWidth="1"/>
    <col min="9" max="12" width="10" style="1" hidden="1" customWidth="1"/>
    <col min="13" max="17" width="10" style="1" customWidth="1"/>
    <col min="18" max="22" width="10.58203125" style="1" customWidth="1"/>
    <col min="23" max="29" width="10.58203125" customWidth="1"/>
    <col min="30" max="260" width="10.58203125" style="1" customWidth="1"/>
    <col min="261" max="16384" width="8.58203125" style="1"/>
  </cols>
  <sheetData>
    <row r="1" spans="1:21" hidden="1" x14ac:dyDescent="0.45"/>
    <row r="2" spans="1:21" ht="19" x14ac:dyDescent="0.45">
      <c r="B2" s="49" t="s">
        <v>99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4.9" customHeight="1" x14ac:dyDescent="0.45"/>
    <row r="4" spans="1:21" ht="14.9" customHeight="1" x14ac:dyDescent="0.45"/>
    <row r="5" spans="1:21" ht="14.9" customHeight="1" x14ac:dyDescent="0.45"/>
    <row r="6" spans="1:21" ht="14.9" customHeight="1" x14ac:dyDescent="0.4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9" customHeight="1" x14ac:dyDescent="0.45">
      <c r="D7" s="133"/>
    </row>
    <row r="8" spans="1:21" ht="16.5" customHeight="1" thickBot="1" x14ac:dyDescent="0.5">
      <c r="B8" s="5" t="s">
        <v>132</v>
      </c>
      <c r="C8" s="5"/>
      <c r="D8" s="6" t="s">
        <v>43</v>
      </c>
      <c r="E8" s="6" t="s">
        <v>44</v>
      </c>
      <c r="F8" s="6" t="s">
        <v>81</v>
      </c>
      <c r="G8" s="6" t="s">
        <v>165</v>
      </c>
      <c r="H8" s="97" t="s">
        <v>166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155</v>
      </c>
      <c r="P8" s="6" t="s">
        <v>156</v>
      </c>
      <c r="Q8" s="6" t="s">
        <v>157</v>
      </c>
      <c r="R8" s="6" t="s">
        <v>158</v>
      </c>
      <c r="S8" s="6" t="s">
        <v>153</v>
      </c>
      <c r="T8" s="6" t="s">
        <v>159</v>
      </c>
      <c r="U8" s="6" t="s">
        <v>167</v>
      </c>
    </row>
    <row r="9" spans="1:21" ht="16.5" customHeight="1" x14ac:dyDescent="0.45">
      <c r="A9" s="3" t="e">
        <f ca="1">OFFSET(#REF!,MATCH('Loans&amp;Deposits'!$B9,#REF!,0)-1,0)</f>
        <v>#REF!</v>
      </c>
      <c r="B9" s="10" t="s">
        <v>100</v>
      </c>
      <c r="C9" s="8"/>
      <c r="D9" s="11"/>
      <c r="E9" s="11"/>
      <c r="F9" s="11"/>
      <c r="G9" s="11"/>
      <c r="H9" s="1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6.5" customHeight="1" x14ac:dyDescent="0.45">
      <c r="A10" s="3" t="e">
        <f ca="1">OFFSET(#REF!,MATCH('Loans&amp;Deposits'!$B10,#REF!,0)-1,0)</f>
        <v>#REF!</v>
      </c>
      <c r="B10" s="30" t="s">
        <v>101</v>
      </c>
      <c r="C10" s="8"/>
      <c r="D10" s="11">
        <v>4402.3999999999996</v>
      </c>
      <c r="E10" s="11">
        <v>5845</v>
      </c>
      <c r="F10" s="11">
        <v>7438</v>
      </c>
      <c r="G10" s="11">
        <v>7759</v>
      </c>
      <c r="H10" s="110">
        <v>6310</v>
      </c>
      <c r="I10" s="11">
        <v>6660</v>
      </c>
      <c r="J10" s="11">
        <v>6534</v>
      </c>
      <c r="K10" s="11">
        <v>7041</v>
      </c>
      <c r="L10" s="11">
        <v>7438</v>
      </c>
      <c r="M10" s="11">
        <v>7403</v>
      </c>
      <c r="N10" s="11">
        <v>7550</v>
      </c>
      <c r="O10" s="11">
        <v>8064</v>
      </c>
      <c r="P10" s="11">
        <v>7759</v>
      </c>
      <c r="Q10" s="11">
        <v>7158</v>
      </c>
      <c r="R10" s="11">
        <v>6793</v>
      </c>
      <c r="S10" s="11">
        <v>6670</v>
      </c>
      <c r="T10" s="11">
        <v>6310</v>
      </c>
      <c r="U10" s="11">
        <v>6951</v>
      </c>
    </row>
    <row r="11" spans="1:21" ht="16.5" customHeight="1" x14ac:dyDescent="0.45">
      <c r="A11" s="3" t="e">
        <f ca="1">OFFSET(#REF!,MATCH('Loans&amp;Deposits'!$B11,#REF!,0)-1,0)</f>
        <v>#REF!</v>
      </c>
      <c r="B11" s="30" t="s">
        <v>102</v>
      </c>
      <c r="C11" s="8"/>
      <c r="D11" s="11">
        <v>3838.9780000000001</v>
      </c>
      <c r="E11" s="11">
        <v>5906</v>
      </c>
      <c r="F11" s="11">
        <v>8389</v>
      </c>
      <c r="G11" s="11">
        <v>8958</v>
      </c>
      <c r="H11" s="110">
        <v>8192.7999999999993</v>
      </c>
      <c r="I11" s="11">
        <v>7207</v>
      </c>
      <c r="J11" s="11">
        <v>7541</v>
      </c>
      <c r="K11" s="11">
        <v>7911</v>
      </c>
      <c r="L11" s="11">
        <v>8389</v>
      </c>
      <c r="M11" s="11">
        <v>8553</v>
      </c>
      <c r="N11" s="11">
        <v>8851</v>
      </c>
      <c r="O11" s="11">
        <v>8933</v>
      </c>
      <c r="P11" s="11">
        <v>8958</v>
      </c>
      <c r="Q11" s="11">
        <v>8416</v>
      </c>
      <c r="R11" s="11">
        <v>8402</v>
      </c>
      <c r="S11" s="11">
        <v>8171</v>
      </c>
      <c r="T11" s="11">
        <v>8192.7999999999993</v>
      </c>
      <c r="U11" s="11">
        <v>8222.2999999999993</v>
      </c>
    </row>
    <row r="12" spans="1:21" ht="16.5" customHeight="1" x14ac:dyDescent="0.45">
      <c r="A12" s="3" t="e">
        <f ca="1">OFFSET(#REF!,MATCH('Loans&amp;Deposits'!$B12,#REF!,0)-1,0)</f>
        <v>#REF!</v>
      </c>
      <c r="B12" s="30" t="s">
        <v>103</v>
      </c>
      <c r="C12" s="8"/>
      <c r="D12" s="11">
        <v>841.29</v>
      </c>
      <c r="E12" s="11">
        <v>3129</v>
      </c>
      <c r="F12" s="11">
        <v>4486</v>
      </c>
      <c r="G12" s="11">
        <v>9145</v>
      </c>
      <c r="H12" s="110">
        <v>12100</v>
      </c>
      <c r="I12" s="11">
        <v>2880</v>
      </c>
      <c r="J12" s="11">
        <v>3270</v>
      </c>
      <c r="K12" s="11">
        <v>3778</v>
      </c>
      <c r="L12" s="11">
        <v>4486</v>
      </c>
      <c r="M12" s="11">
        <v>5649</v>
      </c>
      <c r="N12" s="11">
        <v>6726</v>
      </c>
      <c r="O12" s="11">
        <v>8042</v>
      </c>
      <c r="P12" s="11">
        <v>9145</v>
      </c>
      <c r="Q12" s="11">
        <v>10345</v>
      </c>
      <c r="R12" s="11">
        <v>11429</v>
      </c>
      <c r="S12" s="11">
        <v>12117</v>
      </c>
      <c r="T12" s="11">
        <v>12100</v>
      </c>
      <c r="U12" s="11">
        <v>11513</v>
      </c>
    </row>
    <row r="13" spans="1:21" ht="16.5" customHeight="1" x14ac:dyDescent="0.45">
      <c r="A13" s="3"/>
      <c r="B13" s="30" t="s">
        <v>148</v>
      </c>
      <c r="C13" s="8"/>
      <c r="D13" s="11"/>
      <c r="E13" s="11"/>
      <c r="F13" s="20">
        <v>0</v>
      </c>
      <c r="G13" s="20">
        <v>0</v>
      </c>
      <c r="H13" s="110">
        <v>1196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46</v>
      </c>
      <c r="R13" s="11">
        <v>192</v>
      </c>
      <c r="S13" s="11">
        <v>504</v>
      </c>
      <c r="T13" s="11">
        <v>1196</v>
      </c>
      <c r="U13" s="11">
        <v>2356</v>
      </c>
    </row>
    <row r="14" spans="1:21" ht="16.5" customHeight="1" x14ac:dyDescent="0.45">
      <c r="A14" s="3"/>
      <c r="B14" s="30" t="s">
        <v>161</v>
      </c>
      <c r="C14" s="8"/>
      <c r="D14" s="11"/>
      <c r="E14" s="11"/>
      <c r="F14" s="20">
        <v>0</v>
      </c>
      <c r="G14" s="20">
        <v>0</v>
      </c>
      <c r="H14" s="110">
        <v>89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1">
        <v>89</v>
      </c>
      <c r="U14" s="20">
        <v>259</v>
      </c>
    </row>
    <row r="15" spans="1:21" ht="16.5" customHeight="1" x14ac:dyDescent="0.45">
      <c r="A15" s="3" t="e">
        <f ca="1">OFFSET(#REF!,MATCH('Loans&amp;Deposits'!$B15,#REF!,0)-1,0)</f>
        <v>#REF!</v>
      </c>
      <c r="B15" s="57" t="s">
        <v>48</v>
      </c>
      <c r="C15" s="44"/>
      <c r="D15" s="58">
        <v>9082.6239999999998</v>
      </c>
      <c r="E15" s="58">
        <v>14880</v>
      </c>
      <c r="F15" s="58">
        <v>20313</v>
      </c>
      <c r="G15" s="58">
        <v>25862</v>
      </c>
      <c r="H15" s="111">
        <v>27888</v>
      </c>
      <c r="I15" s="58">
        <v>16747</v>
      </c>
      <c r="J15" s="58">
        <v>17345</v>
      </c>
      <c r="K15" s="58">
        <v>18730</v>
      </c>
      <c r="L15" s="58">
        <v>20313</v>
      </c>
      <c r="M15" s="58">
        <v>21605</v>
      </c>
      <c r="N15" s="58">
        <v>23127</v>
      </c>
      <c r="O15" s="58">
        <v>25039</v>
      </c>
      <c r="P15" s="96">
        <v>25862</v>
      </c>
      <c r="Q15" s="96">
        <v>25965</v>
      </c>
      <c r="R15" s="96">
        <v>26816</v>
      </c>
      <c r="S15" s="96">
        <v>27462</v>
      </c>
      <c r="T15" s="96">
        <v>27888</v>
      </c>
      <c r="U15" s="96">
        <v>29301</v>
      </c>
    </row>
    <row r="16" spans="1:21" ht="16.5" customHeight="1" x14ac:dyDescent="0.45">
      <c r="A16" s="3" t="e">
        <f ca="1">OFFSET(#REF!,MATCH('Loans&amp;Deposits'!$B16,#REF!,0)-1,0)</f>
        <v>#REF!</v>
      </c>
      <c r="B16" s="32" t="s">
        <v>104</v>
      </c>
      <c r="C16" s="8"/>
      <c r="D16" s="11"/>
      <c r="E16" s="11"/>
      <c r="F16" s="11"/>
      <c r="G16" s="11"/>
      <c r="H16" s="1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 customHeight="1" x14ac:dyDescent="0.45">
      <c r="A17" s="3" t="e">
        <f ca="1">OFFSET(#REF!,MATCH('Loans&amp;Deposits'!$B17,#REF!,0)-1,0)</f>
        <v>#REF!</v>
      </c>
      <c r="B17" s="86" t="s">
        <v>101</v>
      </c>
      <c r="C17" s="87"/>
      <c r="D17" s="88">
        <v>0.48470574142450462</v>
      </c>
      <c r="E17" s="88">
        <v>0.39280913978494625</v>
      </c>
      <c r="F17" s="88">
        <v>0.36616944813666125</v>
      </c>
      <c r="G17" s="88">
        <v>0.30001546670791124</v>
      </c>
      <c r="H17" s="112">
        <v>0.22626219162363739</v>
      </c>
      <c r="I17" s="88">
        <v>0.39768316713441215</v>
      </c>
      <c r="J17" s="88">
        <v>0.37670798501008934</v>
      </c>
      <c r="K17" s="88">
        <v>0.37592098238120664</v>
      </c>
      <c r="L17" s="88">
        <v>0.36616944813666125</v>
      </c>
      <c r="M17" s="88">
        <v>0.34265216385096042</v>
      </c>
      <c r="N17" s="88">
        <v>0.32645825225926406</v>
      </c>
      <c r="O17" s="88">
        <v>0.32205759015935143</v>
      </c>
      <c r="P17" s="88">
        <v>0.30001546670791124</v>
      </c>
      <c r="Q17" s="88">
        <v>0.27567879838243792</v>
      </c>
      <c r="R17" s="88">
        <v>0.2533189140811456</v>
      </c>
      <c r="S17" s="88">
        <v>0.24288107202680068</v>
      </c>
      <c r="T17" s="88">
        <v>0.22626219162363739</v>
      </c>
      <c r="U17" s="88">
        <v>0.23722739838230777</v>
      </c>
    </row>
    <row r="18" spans="1:21" ht="16.5" customHeight="1" x14ac:dyDescent="0.45">
      <c r="A18" s="3" t="e">
        <f ca="1">OFFSET(#REF!,MATCH('Loans&amp;Deposits'!$B18,#REF!,0)-1,0)</f>
        <v>#REF!</v>
      </c>
      <c r="B18" s="86" t="s">
        <v>105</v>
      </c>
      <c r="C18" s="87"/>
      <c r="D18" s="88">
        <v>0.42267278707122524</v>
      </c>
      <c r="E18" s="88">
        <v>0.39690860215053764</v>
      </c>
      <c r="F18" s="88">
        <v>0.41298675724905232</v>
      </c>
      <c r="G18" s="88">
        <v>0.34637692367179646</v>
      </c>
      <c r="H18" s="112">
        <v>0.29377510040160643</v>
      </c>
      <c r="I18" s="88">
        <v>0.43034573356422046</v>
      </c>
      <c r="J18" s="88">
        <v>0.43476506197751513</v>
      </c>
      <c r="K18" s="88">
        <v>0.42237052856380136</v>
      </c>
      <c r="L18" s="88">
        <v>0.41298675724905232</v>
      </c>
      <c r="M18" s="88">
        <v>0.39588058319833375</v>
      </c>
      <c r="N18" s="88">
        <v>0.3827128464565227</v>
      </c>
      <c r="O18" s="88">
        <v>0.35676344901952955</v>
      </c>
      <c r="P18" s="88">
        <v>0.34637692367179646</v>
      </c>
      <c r="Q18" s="88">
        <v>0.32412863470055847</v>
      </c>
      <c r="R18" s="88">
        <v>0.31332040572792363</v>
      </c>
      <c r="S18" s="88">
        <v>0.29753841672128761</v>
      </c>
      <c r="T18" s="88">
        <v>0.29377510040160643</v>
      </c>
      <c r="U18" s="88">
        <v>0.28061499607521923</v>
      </c>
    </row>
    <row r="19" spans="1:21" ht="16.5" customHeight="1" x14ac:dyDescent="0.45">
      <c r="A19" s="3" t="e">
        <f ca="1">OFFSET(#REF!,MATCH('Loans&amp;Deposits'!$B19,#REF!,0)-1,0)</f>
        <v>#REF!</v>
      </c>
      <c r="B19" s="86" t="s">
        <v>103</v>
      </c>
      <c r="C19" s="87"/>
      <c r="D19" s="88">
        <v>9.2626315919276184E-2</v>
      </c>
      <c r="E19" s="88">
        <v>0.21028225806451614</v>
      </c>
      <c r="F19" s="88">
        <v>0.22084379461428641</v>
      </c>
      <c r="G19" s="88">
        <v>0.35360760962029231</v>
      </c>
      <c r="H19" s="112">
        <v>0.43387837062535856</v>
      </c>
      <c r="I19" s="88">
        <v>0.17197109930136742</v>
      </c>
      <c r="J19" s="88">
        <v>0.1885269530123955</v>
      </c>
      <c r="K19" s="88">
        <v>0.201708489054992</v>
      </c>
      <c r="L19" s="88">
        <v>0.22084379461428641</v>
      </c>
      <c r="M19" s="88">
        <v>0.26146725295070583</v>
      </c>
      <c r="N19" s="88">
        <v>0.29082890128421324</v>
      </c>
      <c r="O19" s="88">
        <v>0.32117896082111907</v>
      </c>
      <c r="P19" s="88">
        <v>0.35360760962029231</v>
      </c>
      <c r="Q19" s="88">
        <v>0.39842095128056998</v>
      </c>
      <c r="R19" s="88">
        <v>0.42620077565632458</v>
      </c>
      <c r="S19" s="88">
        <v>0.44122787852305001</v>
      </c>
      <c r="T19" s="88">
        <v>0.43387837062535856</v>
      </c>
      <c r="U19" s="88">
        <v>0.39292174328521212</v>
      </c>
    </row>
    <row r="20" spans="1:21" ht="16.5" customHeight="1" x14ac:dyDescent="0.45">
      <c r="A20" s="3"/>
      <c r="B20" s="86" t="s">
        <v>149</v>
      </c>
      <c r="C20" s="87"/>
      <c r="D20" s="88"/>
      <c r="E20" s="88"/>
      <c r="F20" s="88">
        <v>0</v>
      </c>
      <c r="G20" s="88">
        <v>0</v>
      </c>
      <c r="H20" s="112">
        <v>4.2885829030407344E-2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1.7716156364336608E-3</v>
      </c>
      <c r="R20" s="88">
        <v>7.1599045346062056E-3</v>
      </c>
      <c r="S20" s="88">
        <v>1.8352632728861701E-2</v>
      </c>
      <c r="T20" s="88">
        <v>4.2885829030407344E-2</v>
      </c>
      <c r="U20" s="88">
        <v>8.04068120541961E-2</v>
      </c>
    </row>
    <row r="21" spans="1:21" ht="16.5" customHeight="1" x14ac:dyDescent="0.45">
      <c r="A21" s="3"/>
      <c r="B21" s="86" t="s">
        <v>162</v>
      </c>
      <c r="C21" s="87"/>
      <c r="D21" s="88"/>
      <c r="E21" s="88"/>
      <c r="F21" s="88">
        <v>0</v>
      </c>
      <c r="G21" s="88">
        <v>0</v>
      </c>
      <c r="H21" s="112">
        <v>3.1913367756741251E-3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3.1913367756741251E-3</v>
      </c>
      <c r="U21" s="88">
        <v>8.8392887614757183E-3</v>
      </c>
    </row>
    <row r="22" spans="1:21" ht="16.5" customHeight="1" x14ac:dyDescent="0.45">
      <c r="A22" s="3"/>
      <c r="B22" s="87" t="s">
        <v>106</v>
      </c>
      <c r="C22" s="87"/>
      <c r="D22" s="88">
        <v>1</v>
      </c>
      <c r="E22" s="88">
        <v>1</v>
      </c>
      <c r="F22" s="88">
        <v>1</v>
      </c>
      <c r="G22" s="88">
        <v>1</v>
      </c>
      <c r="H22" s="112">
        <v>1</v>
      </c>
      <c r="I22" s="88">
        <v>1</v>
      </c>
      <c r="J22" s="88">
        <v>1</v>
      </c>
      <c r="K22" s="88">
        <v>1</v>
      </c>
      <c r="L22" s="88">
        <v>1</v>
      </c>
      <c r="M22" s="88">
        <v>1</v>
      </c>
      <c r="N22" s="88">
        <v>1</v>
      </c>
      <c r="O22" s="88">
        <v>1</v>
      </c>
      <c r="P22" s="88">
        <v>1</v>
      </c>
      <c r="Q22" s="88">
        <v>1</v>
      </c>
      <c r="R22" s="88">
        <v>1</v>
      </c>
      <c r="S22" s="88">
        <v>1</v>
      </c>
      <c r="T22" s="88">
        <v>1</v>
      </c>
      <c r="U22" s="88">
        <v>1</v>
      </c>
    </row>
    <row r="23" spans="1:21" ht="16.5" customHeight="1" x14ac:dyDescent="0.45">
      <c r="A23" s="3"/>
      <c r="B23" s="44"/>
      <c r="C23" s="44"/>
      <c r="D23" s="59"/>
      <c r="E23" s="59"/>
      <c r="F23" s="59"/>
      <c r="G23" s="59"/>
      <c r="H23" s="113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ht="16.5" customHeight="1" x14ac:dyDescent="0.45">
      <c r="A24" s="3"/>
      <c r="B24" s="10" t="s">
        <v>20</v>
      </c>
      <c r="C24" s="8"/>
      <c r="D24" s="11"/>
      <c r="E24" s="11"/>
      <c r="F24" s="11"/>
      <c r="G24" s="11"/>
      <c r="H24" s="1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.5" customHeight="1" x14ac:dyDescent="0.45">
      <c r="A25" s="3"/>
      <c r="B25" s="30" t="s">
        <v>129</v>
      </c>
      <c r="C25" s="8"/>
      <c r="D25" s="11">
        <v>3487.2020000000002</v>
      </c>
      <c r="E25" s="11">
        <v>7906</v>
      </c>
      <c r="F25" s="11">
        <v>13009.420575234</v>
      </c>
      <c r="G25" s="11">
        <v>17593.563730794001</v>
      </c>
      <c r="H25" s="110">
        <v>20388.982091016995</v>
      </c>
      <c r="I25" s="11">
        <v>9616.7506006149997</v>
      </c>
      <c r="J25" s="11">
        <v>13009.420575234</v>
      </c>
      <c r="K25" s="11">
        <v>12267.002814172001</v>
      </c>
      <c r="L25" s="11">
        <v>13009.420575234</v>
      </c>
      <c r="M25" s="11">
        <v>14476.215025298003</v>
      </c>
      <c r="N25" s="11">
        <v>15051.261424769</v>
      </c>
      <c r="O25" s="11">
        <v>16552.980581132997</v>
      </c>
      <c r="P25" s="11">
        <v>17593.563730794001</v>
      </c>
      <c r="Q25" s="11">
        <v>19820.27304561</v>
      </c>
      <c r="R25" s="11">
        <v>19948.665945334003</v>
      </c>
      <c r="S25" s="11">
        <v>21553.532050677</v>
      </c>
      <c r="T25" s="11">
        <v>20388.982091016995</v>
      </c>
      <c r="U25" s="11">
        <v>22867.932123764997</v>
      </c>
    </row>
    <row r="26" spans="1:21" ht="16.5" customHeight="1" x14ac:dyDescent="0.45">
      <c r="A26" s="3"/>
      <c r="B26" s="30" t="s">
        <v>107</v>
      </c>
      <c r="C26" s="8"/>
      <c r="D26" s="11">
        <v>5398.6610000000001</v>
      </c>
      <c r="E26" s="11">
        <v>8422</v>
      </c>
      <c r="F26" s="11">
        <v>6801.0971094759998</v>
      </c>
      <c r="G26" s="11">
        <v>8487.526272639001</v>
      </c>
      <c r="H26" s="110">
        <v>8882.6804380209996</v>
      </c>
      <c r="I26" s="11">
        <v>8158.660285291</v>
      </c>
      <c r="J26" s="11">
        <v>6801.0971094759998</v>
      </c>
      <c r="K26" s="11">
        <v>7136.1984135739995</v>
      </c>
      <c r="L26" s="11">
        <v>6801.0971094759998</v>
      </c>
      <c r="M26" s="11">
        <v>7507.3244548000002</v>
      </c>
      <c r="N26" s="11">
        <v>8105.9712605490004</v>
      </c>
      <c r="O26" s="11">
        <v>8647.7697538920002</v>
      </c>
      <c r="P26" s="11">
        <v>8487.526272639001</v>
      </c>
      <c r="Q26" s="11">
        <v>9399.8131950200004</v>
      </c>
      <c r="R26" s="11">
        <v>9379.072583946001</v>
      </c>
      <c r="S26" s="11">
        <v>9037.6682618129998</v>
      </c>
      <c r="T26" s="11">
        <v>8882.6804380209996</v>
      </c>
      <c r="U26" s="11">
        <v>12567.214847788</v>
      </c>
    </row>
    <row r="27" spans="1:21" ht="16.5" customHeight="1" x14ac:dyDescent="0.45">
      <c r="A27" s="3"/>
      <c r="B27" s="30" t="s">
        <v>108</v>
      </c>
      <c r="C27" s="8"/>
      <c r="D27" s="11">
        <v>1848.5350000000001</v>
      </c>
      <c r="E27" s="11">
        <v>4309</v>
      </c>
      <c r="F27" s="11">
        <v>3677.3542897720004</v>
      </c>
      <c r="G27" s="11">
        <v>3887.3276217309999</v>
      </c>
      <c r="H27" s="110">
        <v>3693.6952833470004</v>
      </c>
      <c r="I27" s="11">
        <v>3514.2362233540002</v>
      </c>
      <c r="J27" s="11">
        <v>3677.3542897720004</v>
      </c>
      <c r="K27" s="11">
        <v>3487.9840171880001</v>
      </c>
      <c r="L27" s="11">
        <v>3677.3542897720004</v>
      </c>
      <c r="M27" s="11">
        <v>3343.6160979249998</v>
      </c>
      <c r="N27" s="11">
        <v>3407.0793169059998</v>
      </c>
      <c r="O27" s="11">
        <v>3784.046951886</v>
      </c>
      <c r="P27" s="11">
        <v>3887.3276217309999</v>
      </c>
      <c r="Q27" s="11">
        <v>3759.6625071949998</v>
      </c>
      <c r="R27" s="11">
        <v>3781.754996528</v>
      </c>
      <c r="S27" s="11">
        <v>3882.8063517960004</v>
      </c>
      <c r="T27" s="11">
        <v>3693.6952833470004</v>
      </c>
      <c r="U27" s="11">
        <v>4713.2816801720001</v>
      </c>
    </row>
    <row r="28" spans="1:21" ht="16.5" customHeight="1" x14ac:dyDescent="0.45">
      <c r="A28" s="3"/>
      <c r="B28" s="30" t="s">
        <v>91</v>
      </c>
      <c r="C28" s="8"/>
      <c r="D28" s="11">
        <v>77.227000000000004</v>
      </c>
      <c r="E28" s="11">
        <v>75</v>
      </c>
      <c r="F28" s="11">
        <v>51.410333841999545</v>
      </c>
      <c r="G28" s="11">
        <v>57.714900583006511</v>
      </c>
      <c r="H28" s="110">
        <v>90.445953732007183</v>
      </c>
      <c r="I28" s="11">
        <v>53.308200842999668</v>
      </c>
      <c r="J28" s="11">
        <v>51.410333841999545</v>
      </c>
      <c r="K28" s="11">
        <v>86.315345310998509</v>
      </c>
      <c r="L28" s="11">
        <v>51.410333841999545</v>
      </c>
      <c r="M28" s="11">
        <v>63.802451144996667</v>
      </c>
      <c r="N28" s="11">
        <v>61.589182179999625</v>
      </c>
      <c r="O28" s="11">
        <v>79.725979958003336</v>
      </c>
      <c r="P28" s="11">
        <v>57.714900583006511</v>
      </c>
      <c r="Q28" s="11">
        <v>61.642374674997427</v>
      </c>
      <c r="R28" s="11">
        <v>71.349469008996948</v>
      </c>
      <c r="S28" s="11">
        <v>81.962917502994515</v>
      </c>
      <c r="T28" s="11">
        <v>90.445953732007183</v>
      </c>
      <c r="U28" s="11">
        <v>82.51158334699069</v>
      </c>
    </row>
    <row r="29" spans="1:21" ht="16.5" customHeight="1" x14ac:dyDescent="0.45">
      <c r="A29" s="3"/>
      <c r="B29" s="44" t="s">
        <v>109</v>
      </c>
      <c r="C29" s="44"/>
      <c r="D29" s="58">
        <v>10811.627</v>
      </c>
      <c r="E29" s="58">
        <v>20712</v>
      </c>
      <c r="F29" s="58">
        <v>23539.282308324</v>
      </c>
      <c r="G29" s="58">
        <v>30026</v>
      </c>
      <c r="H29" s="111">
        <v>33056</v>
      </c>
      <c r="I29" s="58">
        <v>21342.955310103</v>
      </c>
      <c r="J29" s="58">
        <v>23539.282308324</v>
      </c>
      <c r="K29" s="58">
        <v>22977.500590244999</v>
      </c>
      <c r="L29" s="58">
        <v>23539.282308324</v>
      </c>
      <c r="M29" s="58">
        <v>25391</v>
      </c>
      <c r="N29" s="58">
        <v>26626</v>
      </c>
      <c r="O29" s="58">
        <v>29065</v>
      </c>
      <c r="P29" s="58">
        <v>30026</v>
      </c>
      <c r="Q29" s="58">
        <v>33041</v>
      </c>
      <c r="R29" s="58">
        <v>33181</v>
      </c>
      <c r="S29" s="58">
        <v>34556</v>
      </c>
      <c r="T29" s="58">
        <v>33056</v>
      </c>
      <c r="U29" s="58">
        <v>40231</v>
      </c>
    </row>
    <row r="30" spans="1:21" ht="16.5" customHeight="1" x14ac:dyDescent="0.45">
      <c r="A30" s="3"/>
      <c r="B30" s="87" t="s">
        <v>110</v>
      </c>
      <c r="C30" s="87"/>
      <c r="D30" s="89"/>
      <c r="E30" s="89"/>
      <c r="F30" s="89"/>
      <c r="G30" s="89"/>
      <c r="H30" s="114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21" ht="16.5" customHeight="1" x14ac:dyDescent="0.45">
      <c r="A31" s="3"/>
      <c r="B31" s="86" t="s">
        <v>129</v>
      </c>
      <c r="C31" s="87"/>
      <c r="D31" s="88">
        <v>0.32254183389789531</v>
      </c>
      <c r="E31" s="88">
        <v>0.38171108536114329</v>
      </c>
      <c r="F31" s="88">
        <v>0.55266853104665759</v>
      </c>
      <c r="G31" s="88">
        <v>0.5859443059613002</v>
      </c>
      <c r="H31" s="112">
        <v>0.61680124912321499</v>
      </c>
      <c r="I31" s="88">
        <v>0.45058195835057435</v>
      </c>
      <c r="J31" s="88">
        <v>0.55266853104665759</v>
      </c>
      <c r="K31" s="88">
        <v>0.53387019906681688</v>
      </c>
      <c r="L31" s="88">
        <v>0.55266853104665759</v>
      </c>
      <c r="M31" s="88">
        <v>0.57013174058910643</v>
      </c>
      <c r="N31" s="88">
        <v>0.56528436208101107</v>
      </c>
      <c r="O31" s="88">
        <v>0.56951593260392219</v>
      </c>
      <c r="P31" s="88">
        <v>0.5859443059613002</v>
      </c>
      <c r="Q31" s="88">
        <v>0.59986904287430765</v>
      </c>
      <c r="R31" s="88">
        <v>0.60120749661957151</v>
      </c>
      <c r="S31" s="88">
        <v>0.62372763197930892</v>
      </c>
      <c r="T31" s="88">
        <v>0.61680124912321499</v>
      </c>
      <c r="U31" s="88">
        <v>0.56841570241269157</v>
      </c>
    </row>
    <row r="32" spans="1:21" ht="16.5" customHeight="1" x14ac:dyDescent="0.45">
      <c r="A32" s="3"/>
      <c r="B32" s="86" t="s">
        <v>107</v>
      </c>
      <c r="C32" s="87"/>
      <c r="D32" s="88">
        <v>0.49933844369584707</v>
      </c>
      <c r="E32" s="88">
        <v>0.40662417921977595</v>
      </c>
      <c r="F32" s="88">
        <v>0.28892542348544692</v>
      </c>
      <c r="G32" s="88">
        <v>0.2826725595363685</v>
      </c>
      <c r="H32" s="112">
        <v>0.26871613135349104</v>
      </c>
      <c r="I32" s="88">
        <v>0.3822647879241437</v>
      </c>
      <c r="J32" s="88">
        <v>0.28892542348544692</v>
      </c>
      <c r="K32" s="88">
        <v>0.31057330998845201</v>
      </c>
      <c r="L32" s="88">
        <v>0.28892542348544692</v>
      </c>
      <c r="M32" s="88">
        <v>0.29566871942026701</v>
      </c>
      <c r="N32" s="88">
        <v>0.30443819051111698</v>
      </c>
      <c r="O32" s="88">
        <v>0.29753207479415106</v>
      </c>
      <c r="P32" s="88">
        <v>0.2826725595363685</v>
      </c>
      <c r="Q32" s="88">
        <v>0.28448936760449139</v>
      </c>
      <c r="R32" s="88">
        <v>0.28266395177800552</v>
      </c>
      <c r="S32" s="88">
        <v>0.26153687526950459</v>
      </c>
      <c r="T32" s="88">
        <v>0.26871613135349104</v>
      </c>
      <c r="U32" s="88">
        <v>0.31237639749914248</v>
      </c>
    </row>
    <row r="33" spans="1:21" ht="16.5" customHeight="1" x14ac:dyDescent="0.45">
      <c r="A33" s="3"/>
      <c r="B33" s="86" t="s">
        <v>108</v>
      </c>
      <c r="C33" s="87"/>
      <c r="D33" s="88">
        <v>0.17097657919571219</v>
      </c>
      <c r="E33" s="88">
        <v>0.20804364619544224</v>
      </c>
      <c r="F33" s="88">
        <v>0.15622202247311542</v>
      </c>
      <c r="G33" s="88">
        <v>0.12946538405818289</v>
      </c>
      <c r="H33" s="112">
        <v>0.11174053979147508</v>
      </c>
      <c r="I33" s="88">
        <v>0.16465555834671525</v>
      </c>
      <c r="J33" s="88">
        <v>0.15622202247311542</v>
      </c>
      <c r="K33" s="88">
        <v>0.15179997508818729</v>
      </c>
      <c r="L33" s="88">
        <v>0.15622202247311542</v>
      </c>
      <c r="M33" s="88">
        <v>0.1316850891231145</v>
      </c>
      <c r="N33" s="88">
        <v>0.12796061432081424</v>
      </c>
      <c r="O33" s="88">
        <v>0.13019256672582144</v>
      </c>
      <c r="P33" s="88">
        <v>0.12946538405818289</v>
      </c>
      <c r="Q33" s="88">
        <v>0.11378779417072728</v>
      </c>
      <c r="R33" s="88">
        <v>0.11397350883119858</v>
      </c>
      <c r="S33" s="88">
        <v>0.11236272577254312</v>
      </c>
      <c r="T33" s="88">
        <v>0.11174053979147508</v>
      </c>
      <c r="U33" s="88">
        <v>0.11715546916984415</v>
      </c>
    </row>
    <row r="34" spans="1:21" ht="16.5" customHeight="1" x14ac:dyDescent="0.45">
      <c r="A34" s="3"/>
      <c r="B34" s="86" t="s">
        <v>91</v>
      </c>
      <c r="C34" s="87"/>
      <c r="D34" s="88">
        <v>7.1429582245114446E-3</v>
      </c>
      <c r="E34" s="88">
        <v>3.6210892236384707E-3</v>
      </c>
      <c r="F34" s="88">
        <v>2.1840229947800802E-3</v>
      </c>
      <c r="G34" s="88">
        <v>1.9221641438422203E-3</v>
      </c>
      <c r="H34" s="112">
        <v>2.7361433244193849E-3</v>
      </c>
      <c r="I34" s="88">
        <v>2.4976953785666904E-3</v>
      </c>
      <c r="J34" s="88">
        <v>2.1840229947800802E-3</v>
      </c>
      <c r="K34" s="88">
        <v>3.7565158565437411E-3</v>
      </c>
      <c r="L34" s="88">
        <v>2.1840229947800802E-3</v>
      </c>
      <c r="M34" s="88">
        <v>2.5127978868495398E-3</v>
      </c>
      <c r="N34" s="88">
        <v>2.3131218425598899E-3</v>
      </c>
      <c r="O34" s="88">
        <v>2.7430235664202079E-3</v>
      </c>
      <c r="P34" s="88">
        <v>1.9221641438422203E-3</v>
      </c>
      <c r="Q34" s="88">
        <v>1.8656328402589942E-3</v>
      </c>
      <c r="R34" s="88">
        <v>2.1503109915010682E-3</v>
      </c>
      <c r="S34" s="88">
        <v>2.3718867201931505E-3</v>
      </c>
      <c r="T34" s="88">
        <v>2.7361433244193849E-3</v>
      </c>
      <c r="U34" s="88">
        <v>2.050945374139114E-3</v>
      </c>
    </row>
    <row r="35" spans="1:21" ht="16.5" customHeight="1" x14ac:dyDescent="0.45">
      <c r="A35" s="3"/>
      <c r="B35" s="90" t="s">
        <v>109</v>
      </c>
      <c r="C35" s="90"/>
      <c r="D35" s="91">
        <v>1</v>
      </c>
      <c r="E35" s="91">
        <v>1</v>
      </c>
      <c r="F35" s="91">
        <v>1</v>
      </c>
      <c r="G35" s="91">
        <v>1</v>
      </c>
      <c r="H35" s="115">
        <v>1</v>
      </c>
      <c r="I35" s="91">
        <v>1</v>
      </c>
      <c r="J35" s="91">
        <v>1</v>
      </c>
      <c r="K35" s="91">
        <v>1</v>
      </c>
      <c r="L35" s="91">
        <v>1</v>
      </c>
      <c r="M35" s="91">
        <v>1</v>
      </c>
      <c r="N35" s="91">
        <v>1</v>
      </c>
      <c r="O35" s="91">
        <v>1</v>
      </c>
      <c r="P35" s="91">
        <v>1</v>
      </c>
      <c r="Q35" s="91">
        <v>1</v>
      </c>
      <c r="R35" s="91">
        <v>1</v>
      </c>
      <c r="S35" s="91">
        <v>1</v>
      </c>
      <c r="T35" s="91">
        <v>1</v>
      </c>
      <c r="U35" s="91">
        <v>1</v>
      </c>
    </row>
    <row r="36" spans="1:21" ht="14.9" customHeight="1" x14ac:dyDescent="0.45">
      <c r="A36" s="3"/>
      <c r="B36" s="8"/>
      <c r="C36" s="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21" ht="14.9" customHeight="1" x14ac:dyDescent="0.45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21" ht="14.9" customHeight="1" x14ac:dyDescent="0.45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customFormat="1" ht="14.9" customHeight="1" x14ac:dyDescent="0.45"/>
    <row r="40" spans="1:21" customFormat="1" ht="14.9" customHeight="1" x14ac:dyDescent="0.45"/>
    <row r="41" spans="1:21" customFormat="1" ht="14.9" customHeight="1" x14ac:dyDescent="0.45"/>
    <row r="42" spans="1:21" customFormat="1" ht="14.9" customHeight="1" x14ac:dyDescent="0.45"/>
    <row r="43" spans="1:21" customFormat="1" x14ac:dyDescent="0.45"/>
    <row r="44" spans="1:21" customFormat="1" x14ac:dyDescent="0.45"/>
    <row r="45" spans="1:21" customFormat="1" x14ac:dyDescent="0.45"/>
    <row r="46" spans="1:21" customFormat="1" x14ac:dyDescent="0.45"/>
    <row r="47" spans="1:21" customFormat="1" x14ac:dyDescent="0.45"/>
    <row r="48" spans="1:21" customFormat="1" x14ac:dyDescent="0.45"/>
    <row r="49" customFormat="1" x14ac:dyDescent="0.45"/>
    <row r="50" customFormat="1" x14ac:dyDescent="0.45"/>
    <row r="51" customFormat="1" x14ac:dyDescent="0.45"/>
    <row r="52" customFormat="1" x14ac:dyDescent="0.45"/>
    <row r="53" customFormat="1" x14ac:dyDescent="0.45"/>
    <row r="54" customFormat="1" x14ac:dyDescent="0.45"/>
    <row r="55" customFormat="1" x14ac:dyDescent="0.45"/>
    <row r="56" customFormat="1" x14ac:dyDescent="0.45"/>
    <row r="57" customFormat="1" x14ac:dyDescent="0.45"/>
    <row r="58" customFormat="1" x14ac:dyDescent="0.45"/>
    <row r="59" customFormat="1" x14ac:dyDescent="0.45"/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7"/>
  <sheetViews>
    <sheetView showGridLines="0" view="pageBreakPreview" topLeftCell="B2" zoomScale="130" zoomScaleNormal="100" zoomScaleSheetLayoutView="130" workbookViewId="0">
      <selection activeCell="B2" sqref="B2"/>
    </sheetView>
  </sheetViews>
  <sheetFormatPr defaultColWidth="8.58203125" defaultRowHeight="17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8" width="10" style="1" customWidth="1"/>
    <col min="9" max="12" width="10" style="1" hidden="1" customWidth="1"/>
    <col min="13" max="17" width="10" style="1" customWidth="1"/>
    <col min="18" max="22" width="10.58203125" style="1" customWidth="1"/>
    <col min="23" max="27" width="10.58203125" customWidth="1"/>
    <col min="28" max="258" width="10.58203125" style="1" customWidth="1"/>
    <col min="259" max="16384" width="8.58203125" style="1"/>
  </cols>
  <sheetData>
    <row r="1" spans="1:21" hidden="1" x14ac:dyDescent="0.45"/>
    <row r="2" spans="1:21" ht="19" x14ac:dyDescent="0.45">
      <c r="B2" s="49" t="s">
        <v>66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4.9" customHeight="1" x14ac:dyDescent="0.45"/>
    <row r="4" spans="1:21" ht="14.9" customHeight="1" x14ac:dyDescent="0.45"/>
    <row r="5" spans="1:21" ht="14.9" customHeight="1" x14ac:dyDescent="0.45"/>
    <row r="6" spans="1:21" ht="14.9" customHeight="1" x14ac:dyDescent="0.45">
      <c r="R6" s="12">
        <v>22</v>
      </c>
      <c r="S6" s="12"/>
      <c r="T6" s="12"/>
      <c r="U6" s="12"/>
    </row>
    <row r="7" spans="1:21" ht="14.9" customHeight="1" x14ac:dyDescent="0.45"/>
    <row r="8" spans="1:21" ht="17.149999999999999" customHeight="1" thickBot="1" x14ac:dyDescent="0.5">
      <c r="B8" s="5" t="s">
        <v>131</v>
      </c>
      <c r="C8" s="5"/>
      <c r="D8" s="6" t="s">
        <v>43</v>
      </c>
      <c r="E8" s="6" t="s">
        <v>44</v>
      </c>
      <c r="F8" s="6" t="s">
        <v>80</v>
      </c>
      <c r="G8" s="6" t="s">
        <v>142</v>
      </c>
      <c r="H8" s="97" t="s">
        <v>166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133</v>
      </c>
      <c r="P8" s="6" t="s">
        <v>138</v>
      </c>
      <c r="Q8" s="6" t="s">
        <v>144</v>
      </c>
      <c r="R8" s="6" t="s">
        <v>151</v>
      </c>
      <c r="S8" s="6" t="s">
        <v>153</v>
      </c>
      <c r="T8" s="6" t="s">
        <v>159</v>
      </c>
      <c r="U8" s="6" t="s">
        <v>167</v>
      </c>
    </row>
    <row r="9" spans="1:21" ht="17.149999999999999" customHeight="1" x14ac:dyDescent="0.45">
      <c r="A9" s="3" t="e">
        <f ca="1">OFFSET(#REF!,MATCH('Asset Quality'!$B9,#REF!,0)-1,0)</f>
        <v>#REF!</v>
      </c>
      <c r="B9" s="2" t="s">
        <v>119</v>
      </c>
      <c r="C9" s="8"/>
      <c r="D9" s="4">
        <v>9082.6</v>
      </c>
      <c r="E9" s="4">
        <f>ROUND(E37,0)</f>
        <v>0</v>
      </c>
      <c r="F9" s="4">
        <v>20313</v>
      </c>
      <c r="G9" s="4">
        <v>25862</v>
      </c>
      <c r="H9" s="102">
        <v>27888</v>
      </c>
      <c r="I9" s="4">
        <v>16748</v>
      </c>
      <c r="J9" s="4">
        <v>17345</v>
      </c>
      <c r="K9" s="4">
        <v>18730</v>
      </c>
      <c r="L9" s="4">
        <v>20313</v>
      </c>
      <c r="M9" s="4">
        <v>21605</v>
      </c>
      <c r="N9" s="69">
        <v>23127</v>
      </c>
      <c r="O9" s="69">
        <v>25039</v>
      </c>
      <c r="P9" s="69">
        <v>25862</v>
      </c>
      <c r="Q9" s="69">
        <v>25965</v>
      </c>
      <c r="R9" s="69">
        <v>26816</v>
      </c>
      <c r="S9" s="69">
        <v>27462</v>
      </c>
      <c r="T9" s="69">
        <v>27888</v>
      </c>
      <c r="U9" s="69">
        <v>29301</v>
      </c>
    </row>
    <row r="10" spans="1:21" ht="17.149999999999999" customHeight="1" x14ac:dyDescent="0.45">
      <c r="A10" s="3" t="e">
        <f ca="1">OFFSET(#REF!,MATCH('Asset Quality'!$B10,#REF!,0)-1,0)</f>
        <v>#REF!</v>
      </c>
      <c r="B10" s="14" t="s">
        <v>113</v>
      </c>
      <c r="C10" s="8"/>
      <c r="D10" s="18">
        <v>0</v>
      </c>
      <c r="E10" s="18">
        <f t="shared" ref="E10" si="0">ROUND(E38,0)</f>
        <v>0</v>
      </c>
      <c r="F10" s="18">
        <v>0</v>
      </c>
      <c r="G10" s="18">
        <v>0</v>
      </c>
      <c r="H10" s="116">
        <v>90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32">
        <v>90</v>
      </c>
      <c r="U10" s="18">
        <v>258</v>
      </c>
    </row>
    <row r="11" spans="1:21" ht="17.149999999999999" customHeight="1" x14ac:dyDescent="0.45">
      <c r="A11" s="3" t="e">
        <f ca="1">OFFSET(#REF!,MATCH('Asset Quality'!$B11,#REF!,0)-1,0)</f>
        <v>#REF!</v>
      </c>
      <c r="B11" s="14" t="s">
        <v>46</v>
      </c>
      <c r="C11" s="8"/>
      <c r="D11" s="4">
        <v>9082.6</v>
      </c>
      <c r="E11" s="4">
        <f t="shared" ref="E11" si="1">ROUND(E39,0)</f>
        <v>0</v>
      </c>
      <c r="F11" s="4">
        <v>20313</v>
      </c>
      <c r="G11" s="4">
        <v>25862</v>
      </c>
      <c r="H11" s="102">
        <v>27798</v>
      </c>
      <c r="I11" s="4">
        <v>16748</v>
      </c>
      <c r="J11" s="4">
        <v>17345</v>
      </c>
      <c r="K11" s="4">
        <v>18730</v>
      </c>
      <c r="L11" s="4">
        <v>20313</v>
      </c>
      <c r="M11" s="4">
        <v>21605</v>
      </c>
      <c r="N11" s="69">
        <v>23127</v>
      </c>
      <c r="O11" s="69">
        <v>25039</v>
      </c>
      <c r="P11" s="69">
        <v>25862</v>
      </c>
      <c r="Q11" s="69">
        <v>25965</v>
      </c>
      <c r="R11" s="69">
        <v>26816</v>
      </c>
      <c r="S11" s="69">
        <v>27462</v>
      </c>
      <c r="T11" s="69">
        <v>27798</v>
      </c>
      <c r="U11" s="69">
        <v>29043</v>
      </c>
    </row>
    <row r="12" spans="1:21" ht="17.149999999999999" customHeight="1" x14ac:dyDescent="0.45">
      <c r="A12" s="3" t="e">
        <f ca="1">OFFSET(#REF!,MATCH('Asset Quality'!$B12,#REF!,0)-1,0)</f>
        <v>#REF!</v>
      </c>
      <c r="B12" s="64" t="s">
        <v>125</v>
      </c>
      <c r="C12" s="8"/>
      <c r="D12" s="4">
        <v>9067.7999999999993</v>
      </c>
      <c r="E12" s="4">
        <f t="shared" ref="E12" si="2">ROUND(E40,0)</f>
        <v>0</v>
      </c>
      <c r="F12" s="4">
        <v>20257</v>
      </c>
      <c r="G12" s="4">
        <v>25794</v>
      </c>
      <c r="H12" s="102">
        <v>27671</v>
      </c>
      <c r="I12" s="4">
        <v>16703</v>
      </c>
      <c r="J12" s="4">
        <v>17294</v>
      </c>
      <c r="K12" s="4">
        <v>18675</v>
      </c>
      <c r="L12" s="4">
        <v>20257</v>
      </c>
      <c r="M12" s="4">
        <v>21548</v>
      </c>
      <c r="N12" s="66">
        <v>23069</v>
      </c>
      <c r="O12" s="66">
        <v>24978</v>
      </c>
      <c r="P12" s="66">
        <v>25794</v>
      </c>
      <c r="Q12" s="66">
        <v>25888</v>
      </c>
      <c r="R12" s="66">
        <v>26730</v>
      </c>
      <c r="S12" s="66">
        <v>27360</v>
      </c>
      <c r="T12" s="66">
        <v>27671</v>
      </c>
      <c r="U12" s="66">
        <v>28887</v>
      </c>
    </row>
    <row r="13" spans="1:21" ht="17.149999999999999" customHeight="1" x14ac:dyDescent="0.45">
      <c r="A13" s="3" t="e">
        <f ca="1">OFFSET(#REF!,MATCH('Asset Quality'!$B13,#REF!,0)-1,0)</f>
        <v>#REF!</v>
      </c>
      <c r="B13" s="64" t="s">
        <v>126</v>
      </c>
      <c r="C13" s="8"/>
      <c r="D13" s="4">
        <v>2.66</v>
      </c>
      <c r="E13" s="4">
        <f t="shared" ref="E13" si="3">ROUND(E41,0)</f>
        <v>0</v>
      </c>
      <c r="F13" s="4">
        <v>6</v>
      </c>
      <c r="G13" s="4">
        <v>10</v>
      </c>
      <c r="H13" s="102">
        <v>26</v>
      </c>
      <c r="I13" s="4">
        <v>6</v>
      </c>
      <c r="J13" s="4">
        <v>6</v>
      </c>
      <c r="K13" s="4">
        <v>7</v>
      </c>
      <c r="L13" s="4">
        <v>6</v>
      </c>
      <c r="M13" s="4">
        <v>7</v>
      </c>
      <c r="N13" s="66">
        <v>7</v>
      </c>
      <c r="O13" s="66">
        <v>9</v>
      </c>
      <c r="P13" s="66">
        <v>10</v>
      </c>
      <c r="Q13" s="66">
        <v>12</v>
      </c>
      <c r="R13" s="66">
        <v>15</v>
      </c>
      <c r="S13" s="66">
        <v>21</v>
      </c>
      <c r="T13" s="66">
        <v>26</v>
      </c>
      <c r="U13" s="66">
        <v>31</v>
      </c>
    </row>
    <row r="14" spans="1:21" ht="17.149999999999999" customHeight="1" x14ac:dyDescent="0.45">
      <c r="A14" s="3" t="e">
        <f ca="1">OFFSET(#REF!,MATCH('Asset Quality'!$B14,#REF!,0)-1,0)</f>
        <v>#REF!</v>
      </c>
      <c r="B14" s="64" t="s">
        <v>127</v>
      </c>
      <c r="C14" s="8"/>
      <c r="D14" s="4">
        <v>3.19</v>
      </c>
      <c r="E14" s="4">
        <f t="shared" ref="E14" si="4">ROUND(E42,0)</f>
        <v>0</v>
      </c>
      <c r="F14" s="4">
        <v>8</v>
      </c>
      <c r="G14" s="4">
        <v>13</v>
      </c>
      <c r="H14" s="102">
        <v>19</v>
      </c>
      <c r="I14" s="4">
        <v>8</v>
      </c>
      <c r="J14" s="4">
        <v>8</v>
      </c>
      <c r="K14" s="4">
        <v>8</v>
      </c>
      <c r="L14" s="4">
        <v>8</v>
      </c>
      <c r="M14" s="4">
        <v>9</v>
      </c>
      <c r="N14" s="66">
        <v>9</v>
      </c>
      <c r="O14" s="66">
        <v>11</v>
      </c>
      <c r="P14" s="66">
        <v>13</v>
      </c>
      <c r="Q14" s="66">
        <v>16</v>
      </c>
      <c r="R14" s="66">
        <v>14</v>
      </c>
      <c r="S14" s="66">
        <v>15</v>
      </c>
      <c r="T14" s="66">
        <v>19</v>
      </c>
      <c r="U14" s="66">
        <v>24</v>
      </c>
    </row>
    <row r="15" spans="1:21" ht="17.149999999999999" customHeight="1" x14ac:dyDescent="0.45">
      <c r="A15" s="3" t="e">
        <f ca="1">OFFSET(#REF!,MATCH('Asset Quality'!$B15,#REF!,0)-1,0)</f>
        <v>#REF!</v>
      </c>
      <c r="B15" s="64" t="s">
        <v>128</v>
      </c>
      <c r="C15" s="10"/>
      <c r="D15" s="4">
        <v>3.7</v>
      </c>
      <c r="E15" s="4">
        <f t="shared" ref="E15" si="5">ROUND(E43,0)</f>
        <v>0</v>
      </c>
      <c r="F15" s="4">
        <v>11</v>
      </c>
      <c r="G15" s="4">
        <v>11</v>
      </c>
      <c r="H15" s="102">
        <v>25</v>
      </c>
      <c r="I15" s="4">
        <v>11</v>
      </c>
      <c r="J15" s="4">
        <v>11</v>
      </c>
      <c r="K15" s="4">
        <v>10</v>
      </c>
      <c r="L15" s="4">
        <v>11</v>
      </c>
      <c r="M15" s="4">
        <v>12</v>
      </c>
      <c r="N15" s="4">
        <v>10</v>
      </c>
      <c r="O15" s="4">
        <v>10</v>
      </c>
      <c r="P15" s="4">
        <v>11</v>
      </c>
      <c r="Q15" s="4">
        <v>13</v>
      </c>
      <c r="R15" s="4">
        <v>15</v>
      </c>
      <c r="S15" s="4">
        <v>19</v>
      </c>
      <c r="T15" s="4">
        <v>25</v>
      </c>
      <c r="U15" s="4">
        <v>30</v>
      </c>
    </row>
    <row r="16" spans="1:21" ht="17.149999999999999" customHeight="1" x14ac:dyDescent="0.45">
      <c r="A16" s="3" t="e">
        <f ca="1">OFFSET(#REF!,MATCH('Asset Quality'!$B16,#REF!,0)-1,0)</f>
        <v>#REF!</v>
      </c>
      <c r="B16" s="64" t="s">
        <v>124</v>
      </c>
      <c r="C16" s="8"/>
      <c r="D16" s="4">
        <v>5.23</v>
      </c>
      <c r="E16" s="4">
        <f>E11-SUM(E12:E15)</f>
        <v>0</v>
      </c>
      <c r="F16" s="4">
        <v>31</v>
      </c>
      <c r="G16" s="4">
        <v>34</v>
      </c>
      <c r="H16" s="102">
        <v>57</v>
      </c>
      <c r="I16" s="4">
        <v>20</v>
      </c>
      <c r="J16" s="4">
        <v>26</v>
      </c>
      <c r="K16" s="4">
        <v>30</v>
      </c>
      <c r="L16" s="4">
        <v>31</v>
      </c>
      <c r="M16" s="4">
        <v>29</v>
      </c>
      <c r="N16" s="4">
        <v>32</v>
      </c>
      <c r="O16" s="4">
        <v>31</v>
      </c>
      <c r="P16" s="4">
        <v>34</v>
      </c>
      <c r="Q16" s="4">
        <v>36</v>
      </c>
      <c r="R16" s="4">
        <v>42</v>
      </c>
      <c r="S16" s="4">
        <v>47</v>
      </c>
      <c r="T16" s="4">
        <v>57</v>
      </c>
      <c r="U16" s="4">
        <v>71</v>
      </c>
    </row>
    <row r="17" spans="1:21" ht="17.149999999999999" customHeight="1" x14ac:dyDescent="0.45">
      <c r="A17" s="3" t="e">
        <f ca="1">OFFSET(#REF!,MATCH('Asset Quality'!$B17,#REF!,0)-1,0)</f>
        <v>#REF!</v>
      </c>
      <c r="B17" s="2" t="s">
        <v>47</v>
      </c>
      <c r="C17" s="8"/>
      <c r="D17" s="4">
        <v>12.1</v>
      </c>
      <c r="E17" s="4">
        <f t="shared" ref="E17" si="6">ROUND(E45,0)</f>
        <v>0</v>
      </c>
      <c r="F17" s="4">
        <v>50</v>
      </c>
      <c r="G17" s="4">
        <v>58</v>
      </c>
      <c r="H17" s="102">
        <v>101</v>
      </c>
      <c r="I17" s="4">
        <v>39</v>
      </c>
      <c r="J17" s="4">
        <v>46</v>
      </c>
      <c r="K17" s="4">
        <v>48</v>
      </c>
      <c r="L17" s="4">
        <v>50</v>
      </c>
      <c r="M17" s="4">
        <v>50</v>
      </c>
      <c r="N17" s="4">
        <v>50</v>
      </c>
      <c r="O17" s="4">
        <v>52</v>
      </c>
      <c r="P17" s="4">
        <v>58</v>
      </c>
      <c r="Q17" s="4">
        <v>65</v>
      </c>
      <c r="R17" s="4">
        <v>72</v>
      </c>
      <c r="S17" s="4">
        <v>81</v>
      </c>
      <c r="T17" s="4">
        <v>101</v>
      </c>
      <c r="U17" s="4">
        <v>125</v>
      </c>
    </row>
    <row r="18" spans="1:21" ht="17.149999999999999" customHeight="1" x14ac:dyDescent="0.45">
      <c r="A18" s="3" t="e">
        <f ca="1">OFFSET(#REF!,MATCH('Asset Quality'!$B18,#REF!,0)-1,0)</f>
        <v>#REF!</v>
      </c>
      <c r="B18" s="14" t="s">
        <v>113</v>
      </c>
      <c r="C18" s="8"/>
      <c r="D18" s="18">
        <v>0</v>
      </c>
      <c r="E18" s="18">
        <f t="shared" ref="E18" si="7">ROUND(E46,0)</f>
        <v>0</v>
      </c>
      <c r="F18" s="18">
        <v>0</v>
      </c>
      <c r="G18" s="18">
        <v>0</v>
      </c>
      <c r="H18" s="116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134">
        <v>0</v>
      </c>
    </row>
    <row r="19" spans="1:21" ht="17.149999999999999" customHeight="1" x14ac:dyDescent="0.45">
      <c r="A19" s="3" t="e">
        <f ca="1">OFFSET(#REF!,MATCH('Asset Quality'!$B19,#REF!,0)-1,0)</f>
        <v>#REF!</v>
      </c>
      <c r="B19" s="14" t="s">
        <v>114</v>
      </c>
      <c r="C19" s="8"/>
      <c r="D19" s="4">
        <f t="shared" ref="D19" si="8">D17</f>
        <v>12.1</v>
      </c>
      <c r="E19" s="4">
        <f t="shared" ref="E19" si="9">ROUND(E47,0)</f>
        <v>0</v>
      </c>
      <c r="F19" s="4">
        <v>50</v>
      </c>
      <c r="G19" s="4">
        <v>58</v>
      </c>
      <c r="H19" s="102">
        <v>101</v>
      </c>
      <c r="I19" s="4">
        <v>39</v>
      </c>
      <c r="J19" s="4">
        <v>46</v>
      </c>
      <c r="K19" s="4">
        <v>48</v>
      </c>
      <c r="L19" s="4">
        <v>50</v>
      </c>
      <c r="M19" s="4">
        <v>50</v>
      </c>
      <c r="N19" s="66">
        <v>50</v>
      </c>
      <c r="O19" s="66">
        <v>52</v>
      </c>
      <c r="P19" s="66">
        <v>58</v>
      </c>
      <c r="Q19" s="66">
        <v>65</v>
      </c>
      <c r="R19" s="4">
        <v>72</v>
      </c>
      <c r="S19" s="4">
        <v>81</v>
      </c>
      <c r="T19" s="4">
        <v>101</v>
      </c>
      <c r="U19" s="4">
        <v>125</v>
      </c>
    </row>
    <row r="20" spans="1:21" ht="17.149999999999999" customHeight="1" x14ac:dyDescent="0.45">
      <c r="A20" s="3" t="e">
        <f ca="1">OFFSET(#REF!,MATCH('Asset Quality'!$B20,#REF!,0)-1,0)</f>
        <v>#REF!</v>
      </c>
      <c r="B20" s="44" t="s">
        <v>115</v>
      </c>
      <c r="C20" s="45"/>
      <c r="D20" s="60">
        <v>1.2999999999999999E-3</v>
      </c>
      <c r="E20" s="60">
        <v>2.2000000000000001E-3</v>
      </c>
      <c r="F20" s="60">
        <v>2.5000000000000001E-3</v>
      </c>
      <c r="G20" s="60">
        <v>2.2000000000000001E-3</v>
      </c>
      <c r="H20" s="117">
        <v>3.5999999999999999E-3</v>
      </c>
      <c r="I20" s="60">
        <v>2.3E-3</v>
      </c>
      <c r="J20" s="60">
        <v>2.5999999999999999E-3</v>
      </c>
      <c r="K20" s="60">
        <v>2.5999999999999999E-3</v>
      </c>
      <c r="L20" s="60">
        <v>2.5000000000000001E-3</v>
      </c>
      <c r="M20" s="60">
        <v>2.3E-3</v>
      </c>
      <c r="N20" s="67">
        <v>2.2000000000000001E-3</v>
      </c>
      <c r="O20" s="67">
        <v>2.0999999999999999E-3</v>
      </c>
      <c r="P20" s="67">
        <v>2.2000000000000001E-3</v>
      </c>
      <c r="Q20" s="67">
        <v>2.5000000000000001E-3</v>
      </c>
      <c r="R20" s="67">
        <v>2.7000000000000001E-3</v>
      </c>
      <c r="S20" s="67">
        <v>2.8999999999999998E-3</v>
      </c>
      <c r="T20" s="67">
        <v>3.5999999999999999E-3</v>
      </c>
      <c r="U20" s="67">
        <v>4.3E-3</v>
      </c>
    </row>
    <row r="21" spans="1:21" ht="17.149999999999999" customHeight="1" x14ac:dyDescent="0.45">
      <c r="A21" s="3"/>
      <c r="B21" s="14" t="s">
        <v>45</v>
      </c>
      <c r="C21" s="8"/>
      <c r="D21" s="18">
        <v>0</v>
      </c>
      <c r="E21" s="18">
        <v>0</v>
      </c>
      <c r="F21" s="18">
        <v>0</v>
      </c>
      <c r="G21" s="18">
        <v>0</v>
      </c>
      <c r="H21" s="116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8">
        <v>0</v>
      </c>
    </row>
    <row r="22" spans="1:21" ht="17.149999999999999" customHeight="1" x14ac:dyDescent="0.45">
      <c r="A22" s="3"/>
      <c r="B22" s="14" t="s">
        <v>46</v>
      </c>
      <c r="C22" s="8"/>
      <c r="D22" s="17">
        <f t="shared" ref="D22:E22" si="10">D20</f>
        <v>1.2999999999999999E-3</v>
      </c>
      <c r="E22" s="17">
        <f t="shared" si="10"/>
        <v>2.2000000000000001E-3</v>
      </c>
      <c r="F22" s="17">
        <v>2.5000000000000001E-3</v>
      </c>
      <c r="G22" s="17">
        <v>2.2000000000000001E-3</v>
      </c>
      <c r="H22" s="118">
        <v>3.5999999999999999E-3</v>
      </c>
      <c r="I22" s="17">
        <v>2.3E-3</v>
      </c>
      <c r="J22" s="17">
        <v>2.5999999999999999E-3</v>
      </c>
      <c r="K22" s="17">
        <v>2.5999999999999999E-3</v>
      </c>
      <c r="L22" s="17">
        <v>2.5000000000000001E-3</v>
      </c>
      <c r="M22" s="17">
        <v>2.3E-3</v>
      </c>
      <c r="N22" s="68">
        <v>2.2000000000000001E-3</v>
      </c>
      <c r="O22" s="68">
        <v>2.0999999999999999E-3</v>
      </c>
      <c r="P22" s="68">
        <v>2.2000000000000001E-3</v>
      </c>
      <c r="Q22" s="68">
        <v>2.5000000000000001E-3</v>
      </c>
      <c r="R22" s="68">
        <v>2.7000000000000001E-3</v>
      </c>
      <c r="S22" s="68">
        <v>2.8999999999999998E-3</v>
      </c>
      <c r="T22" s="68">
        <v>3.5999999999999999E-3</v>
      </c>
      <c r="U22" s="68">
        <v>4.3E-3</v>
      </c>
    </row>
    <row r="23" spans="1:21" ht="17.149999999999999" customHeight="1" x14ac:dyDescent="0.45">
      <c r="A23" s="3"/>
      <c r="B23" s="15"/>
      <c r="C23" s="10"/>
      <c r="D23" s="4"/>
      <c r="E23" s="4"/>
      <c r="F23" s="4"/>
      <c r="G23" s="4"/>
      <c r="H23" s="102"/>
      <c r="I23" s="4"/>
      <c r="J23" s="4"/>
      <c r="K23" s="4"/>
      <c r="L23" s="4"/>
      <c r="M23" s="4"/>
      <c r="N23" s="66"/>
      <c r="O23" s="66"/>
      <c r="P23" s="66"/>
      <c r="Q23" s="66"/>
      <c r="R23" s="66"/>
      <c r="S23" s="66"/>
      <c r="T23" s="66"/>
      <c r="U23" s="66"/>
    </row>
    <row r="24" spans="1:21" ht="17.149999999999999" customHeight="1" x14ac:dyDescent="0.45">
      <c r="A24" s="3"/>
      <c r="B24" s="44" t="s">
        <v>116</v>
      </c>
      <c r="C24" s="45"/>
      <c r="D24" s="60">
        <v>2.6591</v>
      </c>
      <c r="E24" s="60">
        <v>1.7302</v>
      </c>
      <c r="F24" s="60">
        <v>1.8017000000000001</v>
      </c>
      <c r="G24" s="60">
        <v>2.4258000000000002</v>
      </c>
      <c r="H24" s="117">
        <v>2.5912999999999999</v>
      </c>
      <c r="I24" s="60">
        <v>1.5447</v>
      </c>
      <c r="J24" s="60">
        <v>1.5472999999999999</v>
      </c>
      <c r="K24" s="60">
        <v>1.5218</v>
      </c>
      <c r="L24" s="60">
        <v>1.8017000000000001</v>
      </c>
      <c r="M24" s="60">
        <v>1.8529</v>
      </c>
      <c r="N24" s="85">
        <v>1.9784999999999999</v>
      </c>
      <c r="O24" s="85">
        <v>2.2834951456310679</v>
      </c>
      <c r="P24" s="85">
        <v>2.4258000000000002</v>
      </c>
      <c r="Q24" s="85">
        <v>2.4771999999999998</v>
      </c>
      <c r="R24" s="85">
        <v>2.7639</v>
      </c>
      <c r="S24" s="85">
        <v>2.7282999999999999</v>
      </c>
      <c r="T24" s="85">
        <v>2.5912999999999999</v>
      </c>
      <c r="U24" s="85">
        <v>2.3395999999999999</v>
      </c>
    </row>
    <row r="25" spans="1:21" ht="17.149999999999999" customHeight="1" x14ac:dyDescent="0.45">
      <c r="A25" s="3"/>
      <c r="B25" s="16" t="s">
        <v>130</v>
      </c>
      <c r="C25" s="8"/>
      <c r="D25" s="11">
        <v>32.200000000000003</v>
      </c>
      <c r="E25" s="11">
        <f t="shared" ref="E25" si="11">ROUND(E53,0)</f>
        <v>0</v>
      </c>
      <c r="F25" s="11">
        <v>91</v>
      </c>
      <c r="G25" s="11">
        <v>141</v>
      </c>
      <c r="H25" s="110">
        <v>262</v>
      </c>
      <c r="I25" s="11">
        <v>60</v>
      </c>
      <c r="J25" s="11">
        <v>71</v>
      </c>
      <c r="K25" s="11">
        <v>73</v>
      </c>
      <c r="L25" s="11">
        <v>91</v>
      </c>
      <c r="M25" s="11">
        <v>93</v>
      </c>
      <c r="N25" s="69">
        <v>100</v>
      </c>
      <c r="O25" s="69">
        <v>118</v>
      </c>
      <c r="P25" s="69">
        <v>141</v>
      </c>
      <c r="Q25" s="69">
        <v>161</v>
      </c>
      <c r="R25" s="69">
        <v>198</v>
      </c>
      <c r="S25" s="69">
        <v>221</v>
      </c>
      <c r="T25" s="69">
        <v>262</v>
      </c>
      <c r="U25" s="69">
        <v>292</v>
      </c>
    </row>
    <row r="26" spans="1:21" ht="17.149999999999999" customHeight="1" x14ac:dyDescent="0.45">
      <c r="A26" s="3"/>
      <c r="B26" s="14" t="s">
        <v>117</v>
      </c>
      <c r="C26" s="8"/>
      <c r="D26" s="4">
        <v>12.1</v>
      </c>
      <c r="E26" s="4">
        <f t="shared" ref="E26" si="12">ROUND(E54,0)</f>
        <v>0</v>
      </c>
      <c r="F26" s="4">
        <v>50</v>
      </c>
      <c r="G26" s="4">
        <v>58</v>
      </c>
      <c r="H26" s="102">
        <v>101</v>
      </c>
      <c r="I26" s="4">
        <v>39</v>
      </c>
      <c r="J26" s="4">
        <v>46</v>
      </c>
      <c r="K26" s="4">
        <v>48</v>
      </c>
      <c r="L26" s="4">
        <v>50</v>
      </c>
      <c r="M26" s="4">
        <v>50</v>
      </c>
      <c r="N26" s="66">
        <v>50</v>
      </c>
      <c r="O26" s="66">
        <v>52</v>
      </c>
      <c r="P26" s="66">
        <v>58</v>
      </c>
      <c r="Q26" s="4">
        <v>65</v>
      </c>
      <c r="R26" s="4">
        <v>72</v>
      </c>
      <c r="S26" s="4">
        <v>81</v>
      </c>
      <c r="T26" s="4">
        <v>101</v>
      </c>
      <c r="U26" s="4">
        <v>125</v>
      </c>
    </row>
    <row r="27" spans="1:21" ht="17.149999999999999" customHeight="1" x14ac:dyDescent="0.45">
      <c r="A27" s="3"/>
      <c r="C27" s="8"/>
      <c r="H27" s="119"/>
      <c r="N27" s="70"/>
      <c r="O27" s="70"/>
      <c r="P27" s="70"/>
      <c r="Q27" s="70"/>
      <c r="R27" s="70"/>
      <c r="S27" s="70"/>
      <c r="T27" s="70"/>
      <c r="U27" s="70"/>
    </row>
    <row r="28" spans="1:21" ht="17.149999999999999" customHeight="1" x14ac:dyDescent="0.45">
      <c r="A28" s="3"/>
      <c r="B28" s="44" t="s">
        <v>121</v>
      </c>
      <c r="C28" s="45"/>
      <c r="D28" s="60">
        <v>1.1999999999999999E-3</v>
      </c>
      <c r="E28" s="60">
        <v>2E-3</v>
      </c>
      <c r="F28" s="60">
        <v>2.2000000000000001E-3</v>
      </c>
      <c r="G28" s="60">
        <v>2.2000000000000001E-3</v>
      </c>
      <c r="H28" s="117">
        <v>4.8999999999999998E-3</v>
      </c>
      <c r="I28" s="60">
        <v>2E-3</v>
      </c>
      <c r="J28" s="60">
        <v>2.2000000000000001E-3</v>
      </c>
      <c r="K28" s="60">
        <v>2.3E-3</v>
      </c>
      <c r="L28" s="60">
        <v>2.2000000000000001E-3</v>
      </c>
      <c r="M28" s="60">
        <v>2.0999999999999999E-3</v>
      </c>
      <c r="N28" s="67">
        <v>2E-3</v>
      </c>
      <c r="O28" s="67">
        <v>2.0999999999999999E-3</v>
      </c>
      <c r="P28" s="67">
        <v>2.2000000000000001E-3</v>
      </c>
      <c r="Q28" s="67">
        <v>2.5999999999999999E-3</v>
      </c>
      <c r="R28" s="67">
        <v>3.3E-3</v>
      </c>
      <c r="S28" s="67">
        <v>3.5999999999999999E-3</v>
      </c>
      <c r="T28" s="67">
        <v>4.8999999999999998E-3</v>
      </c>
      <c r="U28" s="67">
        <v>5.7999999999999996E-3</v>
      </c>
    </row>
    <row r="29" spans="1:21" ht="17.149999999999999" customHeight="1" x14ac:dyDescent="0.45">
      <c r="A29" s="3"/>
      <c r="B29" s="19" t="s">
        <v>45</v>
      </c>
      <c r="C29" s="10"/>
      <c r="D29" s="18">
        <v>0</v>
      </c>
      <c r="E29" s="18">
        <v>0</v>
      </c>
      <c r="F29" s="18">
        <v>0</v>
      </c>
      <c r="G29" s="18">
        <v>0</v>
      </c>
      <c r="H29" s="116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</row>
    <row r="30" spans="1:21" ht="17.149999999999999" customHeight="1" x14ac:dyDescent="0.45">
      <c r="A30" s="3"/>
      <c r="B30" s="40" t="s">
        <v>46</v>
      </c>
      <c r="C30" s="39"/>
      <c r="D30" s="41">
        <f t="shared" ref="D30:E30" si="13">D28</f>
        <v>1.1999999999999999E-3</v>
      </c>
      <c r="E30" s="41">
        <f t="shared" si="13"/>
        <v>2E-3</v>
      </c>
      <c r="F30" s="41">
        <v>2.2000000000000001E-3</v>
      </c>
      <c r="G30" s="41">
        <v>2.2000000000000001E-3</v>
      </c>
      <c r="H30" s="120">
        <v>4.8999999999999998E-3</v>
      </c>
      <c r="I30" s="41">
        <v>2E-3</v>
      </c>
      <c r="J30" s="41">
        <v>2.2000000000000001E-3</v>
      </c>
      <c r="K30" s="41">
        <v>2.3E-3</v>
      </c>
      <c r="L30" s="41">
        <v>2.2000000000000001E-3</v>
      </c>
      <c r="M30" s="41">
        <v>2.0999999999999999E-3</v>
      </c>
      <c r="N30" s="71">
        <v>2E-3</v>
      </c>
      <c r="O30" s="71">
        <v>2.0999999999999999E-3</v>
      </c>
      <c r="P30" s="71">
        <v>2.2000000000000001E-3</v>
      </c>
      <c r="Q30" s="71">
        <v>2.5999999999999999E-3</v>
      </c>
      <c r="R30" s="71">
        <v>3.3E-3</v>
      </c>
      <c r="S30" s="71">
        <v>3.5999999999999999E-3</v>
      </c>
      <c r="T30" s="71">
        <v>4.8999999999999998E-3</v>
      </c>
      <c r="U30" s="71">
        <v>5.7999999999999996E-3</v>
      </c>
    </row>
    <row r="31" spans="1:21" ht="14.9" customHeight="1" x14ac:dyDescent="0.45">
      <c r="A31" s="3"/>
      <c r="C31" s="8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21" ht="14.9" customHeight="1" x14ac:dyDescent="0.45">
      <c r="A32" s="3"/>
      <c r="B32" s="7" t="s">
        <v>118</v>
      </c>
      <c r="C32" s="8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4.9" customHeight="1" x14ac:dyDescent="0.45">
      <c r="A33" s="3"/>
      <c r="B33" s="7" t="s">
        <v>120</v>
      </c>
      <c r="C33" s="8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4.9" customHeight="1" x14ac:dyDescent="0.45">
      <c r="A34" s="3"/>
      <c r="B34" s="7"/>
      <c r="C34" s="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4.9" customHeight="1" x14ac:dyDescent="0.45">
      <c r="A35" s="3"/>
      <c r="B35" s="10"/>
      <c r="C35" s="1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4.9" customHeight="1" x14ac:dyDescent="0.45">
      <c r="A36" s="3"/>
      <c r="B36" s="8"/>
      <c r="C36" s="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customFormat="1" ht="14.9" customHeight="1" x14ac:dyDescent="0.45"/>
    <row r="38" spans="1:15" customFormat="1" ht="14.9" customHeight="1" x14ac:dyDescent="0.45"/>
    <row r="39" spans="1:15" customFormat="1" ht="14.9" customHeight="1" x14ac:dyDescent="0.45"/>
    <row r="40" spans="1:15" customFormat="1" ht="14.9" customHeight="1" x14ac:dyDescent="0.45"/>
    <row r="41" spans="1:15" customFormat="1" ht="14.9" customHeight="1" x14ac:dyDescent="0.45"/>
    <row r="42" spans="1:15" customFormat="1" ht="14.9" customHeight="1" x14ac:dyDescent="0.45"/>
    <row r="43" spans="1:15" customFormat="1" x14ac:dyDescent="0.45"/>
    <row r="44" spans="1:15" customFormat="1" x14ac:dyDescent="0.45"/>
    <row r="45" spans="1:15" customFormat="1" x14ac:dyDescent="0.45"/>
    <row r="46" spans="1:15" customFormat="1" x14ac:dyDescent="0.45"/>
    <row r="47" spans="1:15" customFormat="1" x14ac:dyDescent="0.45"/>
    <row r="48" spans="1:15" customFormat="1" x14ac:dyDescent="0.45"/>
    <row r="49" customFormat="1" x14ac:dyDescent="0.45"/>
    <row r="50" customFormat="1" x14ac:dyDescent="0.45"/>
    <row r="51" customFormat="1" x14ac:dyDescent="0.45"/>
    <row r="52" customFormat="1" x14ac:dyDescent="0.45"/>
    <row r="53" customFormat="1" x14ac:dyDescent="0.45"/>
    <row r="54" customFormat="1" x14ac:dyDescent="0.45"/>
    <row r="55" customFormat="1" x14ac:dyDescent="0.45"/>
    <row r="56" customFormat="1" x14ac:dyDescent="0.45"/>
    <row r="57" customFormat="1" x14ac:dyDescent="0.45"/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42"/>
  <sheetViews>
    <sheetView showGridLines="0" view="pageBreakPreview" topLeftCell="B2" zoomScale="130" zoomScaleNormal="100" zoomScaleSheetLayoutView="130" workbookViewId="0">
      <selection activeCell="B2" sqref="B2"/>
    </sheetView>
  </sheetViews>
  <sheetFormatPr defaultColWidth="8.58203125" defaultRowHeight="17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8" width="10" style="1" customWidth="1"/>
    <col min="9" max="12" width="10" style="1" hidden="1" customWidth="1"/>
    <col min="13" max="17" width="10" style="1" customWidth="1"/>
    <col min="18" max="22" width="10.58203125" style="1" customWidth="1"/>
    <col min="23" max="26" width="10.58203125" customWidth="1"/>
    <col min="27" max="259" width="10.58203125" style="1" customWidth="1"/>
    <col min="260" max="16384" width="8.58203125" style="1"/>
  </cols>
  <sheetData>
    <row r="1" spans="1:21" hidden="1" x14ac:dyDescent="0.45"/>
    <row r="2" spans="1:21" ht="19" x14ac:dyDescent="0.45">
      <c r="B2" s="49" t="s">
        <v>49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4.9" customHeight="1" x14ac:dyDescent="0.45"/>
    <row r="4" spans="1:21" ht="14.9" customHeight="1" x14ac:dyDescent="0.45"/>
    <row r="5" spans="1:21" ht="14.9" customHeight="1" x14ac:dyDescent="0.45"/>
    <row r="6" spans="1:21" ht="14.9" customHeight="1" x14ac:dyDescent="0.45">
      <c r="R6" s="12">
        <v>22</v>
      </c>
      <c r="S6" s="12"/>
      <c r="T6" s="12"/>
      <c r="U6" s="12"/>
    </row>
    <row r="7" spans="1:21" ht="14.9" customHeight="1" x14ac:dyDescent="0.45"/>
    <row r="8" spans="1:21" ht="19.5" customHeight="1" thickBot="1" x14ac:dyDescent="0.5">
      <c r="B8" s="5" t="s">
        <v>131</v>
      </c>
      <c r="C8" s="5"/>
      <c r="D8" s="6" t="s">
        <v>43</v>
      </c>
      <c r="E8" s="6" t="s">
        <v>44</v>
      </c>
      <c r="F8" s="6" t="s">
        <v>80</v>
      </c>
      <c r="G8" s="6" t="s">
        <v>143</v>
      </c>
      <c r="H8" s="97" t="s">
        <v>166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133</v>
      </c>
      <c r="P8" s="6" t="s">
        <v>136</v>
      </c>
      <c r="Q8" s="6" t="s">
        <v>144</v>
      </c>
      <c r="R8" s="6" t="s">
        <v>150</v>
      </c>
      <c r="S8" s="6" t="s">
        <v>153</v>
      </c>
      <c r="T8" s="6" t="s">
        <v>159</v>
      </c>
      <c r="U8" s="6" t="s">
        <v>167</v>
      </c>
    </row>
    <row r="9" spans="1:21" ht="19.5" customHeight="1" x14ac:dyDescent="0.45">
      <c r="A9" s="3" t="e">
        <f ca="1">OFFSET(#REF!,MATCH('Capital Adequacy'!$B9,#REF!,0)-1,0)</f>
        <v>#REF!</v>
      </c>
      <c r="B9" s="16" t="s">
        <v>62</v>
      </c>
      <c r="C9" s="8"/>
      <c r="D9" s="36"/>
      <c r="E9" s="36"/>
      <c r="F9" s="24">
        <v>2751</v>
      </c>
      <c r="G9" s="24">
        <v>5463</v>
      </c>
      <c r="H9" s="121">
        <v>5619</v>
      </c>
      <c r="I9" s="24">
        <v>1652</v>
      </c>
      <c r="J9" s="24">
        <v>1687</v>
      </c>
      <c r="K9" s="24">
        <v>1733</v>
      </c>
      <c r="L9" s="24">
        <v>2751</v>
      </c>
      <c r="M9" s="24">
        <v>2809</v>
      </c>
      <c r="N9" s="72">
        <v>2871</v>
      </c>
      <c r="O9" s="72">
        <v>5444</v>
      </c>
      <c r="P9" s="72">
        <v>5463</v>
      </c>
      <c r="Q9" s="72">
        <v>5498</v>
      </c>
      <c r="R9" s="72">
        <v>5501</v>
      </c>
      <c r="S9" s="72">
        <v>5554</v>
      </c>
      <c r="T9" s="72">
        <v>5619</v>
      </c>
      <c r="U9" s="72">
        <v>5786</v>
      </c>
    </row>
    <row r="10" spans="1:21" ht="19.5" customHeight="1" x14ac:dyDescent="0.45">
      <c r="A10" s="3" t="e">
        <f ca="1">OFFSET(#REF!,MATCH('Capital Adequacy'!$B10,#REF!,0)-1,0)</f>
        <v>#REF!</v>
      </c>
      <c r="B10" s="22" t="s">
        <v>63</v>
      </c>
      <c r="C10" s="10"/>
      <c r="D10" s="80"/>
      <c r="E10" s="80"/>
      <c r="F10" s="27">
        <v>2751</v>
      </c>
      <c r="G10" s="27">
        <v>5463</v>
      </c>
      <c r="H10" s="122">
        <v>5619</v>
      </c>
      <c r="I10" s="27">
        <v>1652</v>
      </c>
      <c r="J10" s="27">
        <v>1687</v>
      </c>
      <c r="K10" s="27">
        <v>1733</v>
      </c>
      <c r="L10" s="27">
        <v>2751</v>
      </c>
      <c r="M10" s="27">
        <v>2809</v>
      </c>
      <c r="N10" s="72">
        <v>2871</v>
      </c>
      <c r="O10" s="72">
        <v>5444</v>
      </c>
      <c r="P10" s="72">
        <v>5463</v>
      </c>
      <c r="Q10" s="72">
        <v>5498</v>
      </c>
      <c r="R10" s="72">
        <v>5501</v>
      </c>
      <c r="S10" s="72">
        <v>5554</v>
      </c>
      <c r="T10" s="72">
        <v>5619</v>
      </c>
      <c r="U10" s="72">
        <v>5786</v>
      </c>
    </row>
    <row r="11" spans="1:21" ht="19.5" customHeight="1" x14ac:dyDescent="0.45">
      <c r="A11" s="3" t="e">
        <f ca="1">OFFSET(#REF!,MATCH('Capital Adequacy'!$B11,#REF!,0)-1,0)</f>
        <v>#REF!</v>
      </c>
      <c r="B11" s="25" t="s">
        <v>52</v>
      </c>
      <c r="C11" s="8"/>
      <c r="D11" s="78"/>
      <c r="E11" s="78"/>
      <c r="F11" s="11">
        <v>2038</v>
      </c>
      <c r="G11" s="11">
        <v>2376</v>
      </c>
      <c r="H11" s="110">
        <v>2384</v>
      </c>
      <c r="I11" s="11">
        <v>1826</v>
      </c>
      <c r="J11" s="11">
        <v>1826</v>
      </c>
      <c r="K11" s="11">
        <v>1826</v>
      </c>
      <c r="L11" s="11">
        <v>2038</v>
      </c>
      <c r="M11" s="11">
        <v>2048</v>
      </c>
      <c r="N11" s="69">
        <v>2048</v>
      </c>
      <c r="O11" s="69">
        <v>2376</v>
      </c>
      <c r="P11" s="69">
        <v>2376</v>
      </c>
      <c r="Q11" s="69">
        <v>2381</v>
      </c>
      <c r="R11" s="69">
        <v>2381</v>
      </c>
      <c r="S11" s="69">
        <v>2383</v>
      </c>
      <c r="T11" s="69">
        <v>2384</v>
      </c>
      <c r="U11" s="69">
        <v>2384</v>
      </c>
    </row>
    <row r="12" spans="1:21" ht="19.5" customHeight="1" x14ac:dyDescent="0.45">
      <c r="A12" s="3" t="e">
        <f ca="1">OFFSET(#REF!,MATCH('Capital Adequacy'!$B12,#REF!,0)-1,0)</f>
        <v>#REF!</v>
      </c>
      <c r="B12" s="25" t="s">
        <v>50</v>
      </c>
      <c r="C12" s="8"/>
      <c r="D12" s="78"/>
      <c r="E12" s="78"/>
      <c r="F12" s="11">
        <v>760</v>
      </c>
      <c r="G12" s="11">
        <v>2956</v>
      </c>
      <c r="H12" s="110">
        <v>2987</v>
      </c>
      <c r="I12" s="11">
        <v>-24</v>
      </c>
      <c r="J12" s="11">
        <v>-24</v>
      </c>
      <c r="K12" s="11">
        <v>-24</v>
      </c>
      <c r="L12" s="11">
        <v>760</v>
      </c>
      <c r="M12" s="11">
        <v>763</v>
      </c>
      <c r="N12" s="69">
        <v>763</v>
      </c>
      <c r="O12" s="69">
        <v>2957</v>
      </c>
      <c r="P12" s="69">
        <v>2956</v>
      </c>
      <c r="Q12" s="69">
        <v>2958</v>
      </c>
      <c r="R12" s="69">
        <v>2958</v>
      </c>
      <c r="S12" s="69">
        <v>2958</v>
      </c>
      <c r="T12" s="69">
        <v>2987</v>
      </c>
      <c r="U12" s="69">
        <v>2987</v>
      </c>
    </row>
    <row r="13" spans="1:21" ht="19.5" customHeight="1" x14ac:dyDescent="0.45">
      <c r="A13" s="3" t="e">
        <f ca="1">OFFSET(#REF!,MATCH('Capital Adequacy'!$B13,#REF!,0)-1,0)</f>
        <v>#REF!</v>
      </c>
      <c r="B13" s="25" t="s">
        <v>53</v>
      </c>
      <c r="C13" s="8"/>
      <c r="D13" s="78"/>
      <c r="E13" s="78"/>
      <c r="F13" s="11">
        <v>-14</v>
      </c>
      <c r="G13" s="11">
        <v>190</v>
      </c>
      <c r="H13" s="110">
        <v>453</v>
      </c>
      <c r="I13" s="11">
        <v>-109</v>
      </c>
      <c r="J13" s="11">
        <v>-82</v>
      </c>
      <c r="K13" s="11">
        <v>-42</v>
      </c>
      <c r="L13" s="11">
        <v>-14</v>
      </c>
      <c r="M13" s="11">
        <v>33</v>
      </c>
      <c r="N13" s="69">
        <v>102</v>
      </c>
      <c r="O13" s="69">
        <v>154</v>
      </c>
      <c r="P13" s="69">
        <v>190</v>
      </c>
      <c r="Q13" s="69">
        <v>257</v>
      </c>
      <c r="R13" s="69">
        <v>314</v>
      </c>
      <c r="S13" s="69">
        <v>393</v>
      </c>
      <c r="T13" s="69">
        <v>453</v>
      </c>
      <c r="U13" s="69">
        <v>502</v>
      </c>
    </row>
    <row r="14" spans="1:21" ht="19.5" customHeight="1" x14ac:dyDescent="0.45">
      <c r="A14" s="3" t="e">
        <f ca="1">OFFSET(#REF!,MATCH('Capital Adequacy'!$B14,#REF!,0)-1,0)</f>
        <v>#REF!</v>
      </c>
      <c r="B14" s="25" t="s">
        <v>51</v>
      </c>
      <c r="C14" s="8"/>
      <c r="D14" s="78"/>
      <c r="E14" s="78"/>
      <c r="F14" s="11">
        <v>13</v>
      </c>
      <c r="G14" s="11">
        <v>-1</v>
      </c>
      <c r="H14" s="110">
        <v>-147</v>
      </c>
      <c r="I14" s="11">
        <v>12</v>
      </c>
      <c r="J14" s="11">
        <v>20</v>
      </c>
      <c r="K14" s="11">
        <v>21</v>
      </c>
      <c r="L14" s="11">
        <v>13</v>
      </c>
      <c r="M14" s="11">
        <v>6</v>
      </c>
      <c r="N14" s="69">
        <v>-5</v>
      </c>
      <c r="O14" s="69">
        <v>-8</v>
      </c>
      <c r="P14" s="69">
        <v>-1</v>
      </c>
      <c r="Q14" s="69">
        <v>-43</v>
      </c>
      <c r="R14" s="69">
        <v>-97</v>
      </c>
      <c r="S14" s="69">
        <v>-122</v>
      </c>
      <c r="T14" s="69">
        <v>-147</v>
      </c>
      <c r="U14" s="69">
        <v>-46</v>
      </c>
    </row>
    <row r="15" spans="1:21" ht="19.5" customHeight="1" x14ac:dyDescent="0.45">
      <c r="A15" s="3" t="e">
        <f ca="1">OFFSET(#REF!,MATCH('Capital Adequacy'!$B15,#REF!,0)-1,0)</f>
        <v>#REF!</v>
      </c>
      <c r="B15" s="25" t="s">
        <v>61</v>
      </c>
      <c r="C15" s="8"/>
      <c r="D15" s="35"/>
      <c r="E15" s="35"/>
      <c r="F15" s="11">
        <v>-46</v>
      </c>
      <c r="G15" s="11">
        <v>-58</v>
      </c>
      <c r="H15" s="110">
        <v>-59</v>
      </c>
      <c r="I15" s="11">
        <v>-53</v>
      </c>
      <c r="J15" s="11">
        <v>-53</v>
      </c>
      <c r="K15" s="11">
        <v>-48</v>
      </c>
      <c r="L15" s="11">
        <v>-46</v>
      </c>
      <c r="M15" s="11">
        <v>-41</v>
      </c>
      <c r="N15" s="69">
        <v>-37</v>
      </c>
      <c r="O15" s="69">
        <v>-35</v>
      </c>
      <c r="P15" s="69">
        <v>-58</v>
      </c>
      <c r="Q15" s="69">
        <v>-55</v>
      </c>
      <c r="R15" s="69">
        <v>-55</v>
      </c>
      <c r="S15" s="69">
        <v>-58</v>
      </c>
      <c r="T15" s="69">
        <v>-59</v>
      </c>
      <c r="U15" s="69">
        <v>-41</v>
      </c>
    </row>
    <row r="16" spans="1:21" ht="19.5" customHeight="1" x14ac:dyDescent="0.45">
      <c r="A16" s="3" t="e">
        <f ca="1">OFFSET(#REF!,MATCH('Capital Adequacy'!$B16,#REF!,0)-1,0)</f>
        <v>#REF!</v>
      </c>
      <c r="B16" s="21" t="s">
        <v>64</v>
      </c>
      <c r="C16" s="8"/>
      <c r="D16" s="35"/>
      <c r="E16" s="35"/>
      <c r="F16" s="11">
        <v>0</v>
      </c>
      <c r="G16" s="11">
        <v>0</v>
      </c>
      <c r="H16" s="110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</row>
    <row r="17" spans="1:21" ht="19.5" customHeight="1" x14ac:dyDescent="0.45">
      <c r="A17" s="3" t="e">
        <f ca="1">OFFSET(#REF!,MATCH('Capital Adequacy'!$B17,#REF!,0)-1,0)</f>
        <v>#REF!</v>
      </c>
      <c r="B17" s="16" t="s">
        <v>65</v>
      </c>
      <c r="C17" s="10"/>
      <c r="D17" s="36"/>
      <c r="E17" s="36"/>
      <c r="F17" s="24">
        <v>67</v>
      </c>
      <c r="G17" s="24">
        <v>114</v>
      </c>
      <c r="H17" s="121">
        <v>181</v>
      </c>
      <c r="I17" s="24">
        <v>43</v>
      </c>
      <c r="J17" s="24">
        <v>50</v>
      </c>
      <c r="K17" s="24">
        <v>50</v>
      </c>
      <c r="L17" s="24">
        <v>67</v>
      </c>
      <c r="M17" s="24">
        <v>70</v>
      </c>
      <c r="N17" s="72">
        <v>76</v>
      </c>
      <c r="O17" s="72">
        <v>95</v>
      </c>
      <c r="P17" s="72">
        <v>114</v>
      </c>
      <c r="Q17" s="72">
        <v>131</v>
      </c>
      <c r="R17" s="72">
        <v>163</v>
      </c>
      <c r="S17" s="72">
        <v>180</v>
      </c>
      <c r="T17" s="72">
        <v>181</v>
      </c>
      <c r="U17" s="72">
        <v>196</v>
      </c>
    </row>
    <row r="18" spans="1:21" ht="19.5" customHeight="1" x14ac:dyDescent="0.45">
      <c r="A18" s="3" t="e">
        <f ca="1">OFFSET(#REF!,MATCH('Capital Adequacy'!$B18,#REF!,0)-1,0)</f>
        <v>#REF!</v>
      </c>
      <c r="B18" s="21" t="s">
        <v>56</v>
      </c>
      <c r="C18" s="8"/>
      <c r="D18" s="35"/>
      <c r="E18" s="35"/>
      <c r="F18" s="11">
        <v>67</v>
      </c>
      <c r="G18" s="11">
        <v>114</v>
      </c>
      <c r="H18" s="110">
        <v>181</v>
      </c>
      <c r="I18" s="11">
        <v>43</v>
      </c>
      <c r="J18" s="11">
        <v>50</v>
      </c>
      <c r="K18" s="11">
        <v>50</v>
      </c>
      <c r="L18" s="11">
        <v>67</v>
      </c>
      <c r="M18" s="11">
        <v>70</v>
      </c>
      <c r="N18" s="73">
        <v>76</v>
      </c>
      <c r="O18" s="73">
        <v>95</v>
      </c>
      <c r="P18" s="73">
        <v>114</v>
      </c>
      <c r="Q18" s="73">
        <v>131</v>
      </c>
      <c r="R18" s="73">
        <v>163</v>
      </c>
      <c r="S18" s="73">
        <v>180</v>
      </c>
      <c r="T18" s="73">
        <v>181</v>
      </c>
      <c r="U18" s="73">
        <v>196</v>
      </c>
    </row>
    <row r="19" spans="1:21" ht="19.5" customHeight="1" x14ac:dyDescent="0.45">
      <c r="A19" s="3" t="e">
        <f ca="1">OFFSET(#REF!,MATCH('Capital Adequacy'!$B19,#REF!,0)-1,0)</f>
        <v>#REF!</v>
      </c>
      <c r="B19" s="10" t="s">
        <v>54</v>
      </c>
      <c r="C19" s="10"/>
      <c r="D19" s="36"/>
      <c r="E19" s="36"/>
      <c r="F19" s="24">
        <v>2818</v>
      </c>
      <c r="G19" s="24">
        <v>5577</v>
      </c>
      <c r="H19" s="121">
        <v>5800</v>
      </c>
      <c r="I19" s="24">
        <v>1695</v>
      </c>
      <c r="J19" s="24">
        <v>1737</v>
      </c>
      <c r="K19" s="24">
        <v>1783</v>
      </c>
      <c r="L19" s="24">
        <v>2818</v>
      </c>
      <c r="M19" s="24">
        <v>2879</v>
      </c>
      <c r="N19" s="72">
        <v>2947</v>
      </c>
      <c r="O19" s="72">
        <v>5539</v>
      </c>
      <c r="P19" s="72">
        <v>5577</v>
      </c>
      <c r="Q19" s="72">
        <v>5629</v>
      </c>
      <c r="R19" s="72">
        <v>5664</v>
      </c>
      <c r="S19" s="72">
        <v>5734</v>
      </c>
      <c r="T19" s="72">
        <v>5800</v>
      </c>
      <c r="U19" s="72">
        <v>5982</v>
      </c>
    </row>
    <row r="20" spans="1:21" ht="19.5" customHeight="1" x14ac:dyDescent="0.45">
      <c r="A20" s="3" t="e">
        <f ca="1">OFFSET(#REF!,MATCH('Capital Adequacy'!$B20,#REF!,0)-1,0)</f>
        <v>#REF!</v>
      </c>
      <c r="B20" s="8" t="s">
        <v>57</v>
      </c>
      <c r="C20" s="8"/>
      <c r="D20" s="81"/>
      <c r="E20" s="81"/>
      <c r="F20" s="20">
        <v>14070</v>
      </c>
      <c r="G20" s="20">
        <v>15647</v>
      </c>
      <c r="H20" s="123">
        <v>15694</v>
      </c>
      <c r="I20" s="20">
        <v>11863</v>
      </c>
      <c r="J20" s="20">
        <v>12380</v>
      </c>
      <c r="K20" s="20">
        <v>13259</v>
      </c>
      <c r="L20" s="20">
        <v>14070</v>
      </c>
      <c r="M20" s="20">
        <v>14503</v>
      </c>
      <c r="N20" s="73">
        <v>14817</v>
      </c>
      <c r="O20" s="73">
        <v>16025</v>
      </c>
      <c r="P20" s="73">
        <v>15647</v>
      </c>
      <c r="Q20" s="73">
        <v>15273</v>
      </c>
      <c r="R20" s="73">
        <v>15162</v>
      </c>
      <c r="S20" s="73">
        <v>15344</v>
      </c>
      <c r="T20" s="73">
        <v>15694</v>
      </c>
      <c r="U20" s="73">
        <v>16962</v>
      </c>
    </row>
    <row r="21" spans="1:21" ht="19.5" customHeight="1" x14ac:dyDescent="0.45">
      <c r="A21" s="3"/>
      <c r="B21" s="44" t="s">
        <v>55</v>
      </c>
      <c r="C21" s="44"/>
      <c r="D21" s="82"/>
      <c r="E21" s="82"/>
      <c r="F21" s="61">
        <v>0.20028430292476634</v>
      </c>
      <c r="G21" s="61">
        <v>0.35649999999999998</v>
      </c>
      <c r="H21" s="129">
        <v>0.36954636366473997</v>
      </c>
      <c r="I21" s="61">
        <v>0.14288845242811743</v>
      </c>
      <c r="J21" s="61">
        <v>0.14031502423263328</v>
      </c>
      <c r="K21" s="61">
        <v>0.13449383796177575</v>
      </c>
      <c r="L21" s="61">
        <v>0.20028430292476634</v>
      </c>
      <c r="M21" s="61">
        <v>0.1985092842219939</v>
      </c>
      <c r="N21" s="74">
        <v>0.19889999999999999</v>
      </c>
      <c r="O21" s="74">
        <v>0.34570000000000001</v>
      </c>
      <c r="P21" s="74">
        <v>0.35649999999999998</v>
      </c>
      <c r="Q21" s="74">
        <v>0.36849999999999999</v>
      </c>
      <c r="R21" s="74">
        <v>0.37359999999999999</v>
      </c>
      <c r="S21" s="74">
        <v>0.370970544397008</v>
      </c>
      <c r="T21" s="74">
        <v>0.36954636366473997</v>
      </c>
      <c r="U21" s="74">
        <v>0.35264692702075995</v>
      </c>
    </row>
    <row r="22" spans="1:21" ht="19.5" customHeight="1" x14ac:dyDescent="0.45">
      <c r="A22" s="3"/>
      <c r="B22" s="16" t="s">
        <v>58</v>
      </c>
      <c r="C22" s="23"/>
      <c r="D22" s="83"/>
      <c r="E22" s="83"/>
      <c r="F22" s="23">
        <v>0.19553644408116849</v>
      </c>
      <c r="G22" s="23">
        <v>0.34920000000000001</v>
      </c>
      <c r="H22" s="130">
        <v>0.357996259272711</v>
      </c>
      <c r="I22" s="23">
        <v>0.13926376748067537</v>
      </c>
      <c r="J22" s="23">
        <v>0.13626817447495962</v>
      </c>
      <c r="K22" s="23">
        <v>0.13067744709094473</v>
      </c>
      <c r="L22" s="23">
        <v>0.19553644408116849</v>
      </c>
      <c r="M22" s="23">
        <v>0.19368962497672909</v>
      </c>
      <c r="N22" s="75">
        <v>0.1938</v>
      </c>
      <c r="O22" s="75">
        <v>0.3397</v>
      </c>
      <c r="P22" s="75">
        <v>0.34920000000000001</v>
      </c>
      <c r="Q22" s="75">
        <v>0.36</v>
      </c>
      <c r="R22" s="75">
        <v>0.36280000000000001</v>
      </c>
      <c r="S22" s="75">
        <v>0.35934592273511695</v>
      </c>
      <c r="T22" s="75">
        <v>0.357996259272711</v>
      </c>
      <c r="U22" s="75">
        <v>0.34113697842715501</v>
      </c>
    </row>
    <row r="23" spans="1:21" ht="19.5" customHeight="1" x14ac:dyDescent="0.45">
      <c r="A23" s="3"/>
      <c r="B23" s="22" t="s">
        <v>59</v>
      </c>
      <c r="C23" s="23"/>
      <c r="D23" s="83"/>
      <c r="E23" s="83"/>
      <c r="F23" s="23">
        <v>0.19553644408116849</v>
      </c>
      <c r="G23" s="23">
        <v>0.34920000000000001</v>
      </c>
      <c r="H23" s="130">
        <v>0.357996259272711</v>
      </c>
      <c r="I23" s="23">
        <v>0.13926376748067537</v>
      </c>
      <c r="J23" s="23">
        <v>0.13626817447495962</v>
      </c>
      <c r="K23" s="23">
        <v>0.13067744709094473</v>
      </c>
      <c r="L23" s="23">
        <v>0.19553644408116849</v>
      </c>
      <c r="M23" s="23">
        <v>0.19368962497672909</v>
      </c>
      <c r="N23" s="75">
        <v>0.1938</v>
      </c>
      <c r="O23" s="75">
        <v>0.3397</v>
      </c>
      <c r="P23" s="75">
        <v>0.34920000000000001</v>
      </c>
      <c r="Q23" s="75">
        <v>0.36</v>
      </c>
      <c r="R23" s="75">
        <v>0.36280000000000001</v>
      </c>
      <c r="S23" s="75">
        <v>0.35934592273511695</v>
      </c>
      <c r="T23" s="75">
        <v>0.357996259272711</v>
      </c>
      <c r="U23" s="75">
        <v>0.34113697842715501</v>
      </c>
    </row>
    <row r="24" spans="1:21" ht="19.5" customHeight="1" x14ac:dyDescent="0.45">
      <c r="A24" s="3"/>
      <c r="B24" s="42" t="s">
        <v>60</v>
      </c>
      <c r="C24" s="43"/>
      <c r="D24" s="84"/>
      <c r="E24" s="84"/>
      <c r="F24" s="43">
        <v>4.7478588435978537E-3</v>
      </c>
      <c r="G24" s="43">
        <v>7.2921792815190227E-3</v>
      </c>
      <c r="H24" s="131">
        <v>1.155010439202897E-2</v>
      </c>
      <c r="I24" s="43">
        <v>3.6246849474420684E-3</v>
      </c>
      <c r="J24" s="43">
        <v>4.0549273021001616E-3</v>
      </c>
      <c r="K24" s="43">
        <v>3.8163908708310078E-3</v>
      </c>
      <c r="L24" s="43">
        <v>4.7478588435978537E-3</v>
      </c>
      <c r="M24" s="43">
        <v>4.8196592452648054E-3</v>
      </c>
      <c r="N24" s="76">
        <v>5.1329792039902285E-3</v>
      </c>
      <c r="O24" s="76">
        <v>5.9219229713201706E-3</v>
      </c>
      <c r="P24" s="76">
        <v>7.2921792815190227E-3</v>
      </c>
      <c r="Q24" s="76">
        <v>8.5000000000000075E-3</v>
      </c>
      <c r="R24" s="76">
        <v>1.0799999999999976E-2</v>
      </c>
      <c r="S24" s="76">
        <v>1.1624621661891044E-2</v>
      </c>
      <c r="T24" s="76">
        <v>1.155010439202897E-2</v>
      </c>
      <c r="U24" s="76">
        <v>1.1509948593604935E-2</v>
      </c>
    </row>
    <row r="25" spans="1:21" ht="17.899999999999999" customHeight="1" x14ac:dyDescent="0.45">
      <c r="A25" s="3"/>
      <c r="B25" s="16"/>
      <c r="C25" s="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6"/>
    </row>
    <row r="26" spans="1:21" ht="14.9" customHeight="1" x14ac:dyDescent="0.45">
      <c r="A26" s="3"/>
      <c r="B26" s="30"/>
      <c r="C26" s="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21" customFormat="1" ht="14.9" customHeight="1" x14ac:dyDescent="0.45"/>
    <row r="28" spans="1:21" customFormat="1" ht="14.9" customHeight="1" x14ac:dyDescent="0.45"/>
    <row r="29" spans="1:21" customFormat="1" ht="14.9" customHeight="1" x14ac:dyDescent="0.45"/>
    <row r="30" spans="1:21" customFormat="1" ht="14.9" customHeight="1" x14ac:dyDescent="0.45"/>
    <row r="31" spans="1:21" customFormat="1" ht="14.9" customHeight="1" x14ac:dyDescent="0.45"/>
    <row r="32" spans="1:21" customFormat="1" ht="14.9" customHeight="1" x14ac:dyDescent="0.45"/>
    <row r="33" spans="4:15" customFormat="1" ht="14.9" customHeight="1" x14ac:dyDescent="0.45"/>
    <row r="34" spans="4:15" customFormat="1" ht="14.9" customHeight="1" x14ac:dyDescent="0.45"/>
    <row r="35" spans="4:15" customFormat="1" ht="14.9" customHeight="1" x14ac:dyDescent="0.45"/>
    <row r="36" spans="4:15" customFormat="1" ht="14.9" customHeight="1" x14ac:dyDescent="0.45"/>
    <row r="37" spans="4:15" customFormat="1" ht="14.9" customHeight="1" x14ac:dyDescent="0.45"/>
    <row r="38" spans="4:15" customFormat="1" ht="14.9" customHeight="1" x14ac:dyDescent="0.45"/>
    <row r="39" spans="4:15" customFormat="1" ht="14.9" customHeight="1" x14ac:dyDescent="0.45"/>
    <row r="40" spans="4:15" ht="14.9" customHeight="1" x14ac:dyDescent="0.4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4:15" ht="14.9" customHeight="1" x14ac:dyDescent="0.45"/>
    <row r="42" spans="4:15" ht="14.9" customHeight="1" x14ac:dyDescent="0.45"/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 scaleWithDoc="0" alignWithMargins="0"/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Cover</vt:lpstr>
      <vt:lpstr>Condensed IS</vt:lpstr>
      <vt:lpstr>Condensed BS</vt:lpstr>
      <vt:lpstr>Interest Income &amp; NIM</vt:lpstr>
      <vt:lpstr>G&amp;A Expenses</vt:lpstr>
      <vt:lpstr>Loans&amp;Deposits</vt:lpstr>
      <vt:lpstr>Asset Quality</vt:lpstr>
      <vt:lpstr>Capital Adequacy</vt:lpstr>
      <vt:lpstr>'Asset Quality'!Print_Area</vt:lpstr>
      <vt:lpstr>'Capital Adequacy'!Print_Area</vt:lpstr>
      <vt:lpstr>'Condensed BS'!Print_Area</vt:lpstr>
      <vt:lpstr>'Condensed IS'!Print_Area</vt:lpstr>
      <vt:lpstr>Cover!Print_Area</vt:lpstr>
      <vt:lpstr>'G&amp;A Expenses'!Print_Area</vt:lpstr>
      <vt:lpstr>'Interest Income &amp; NIM'!Print_Area</vt:lpstr>
      <vt:lpstr>'Loans&amp;Deposits'!Print_Area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kakaobank</dc:creator>
  <cp:lastModifiedBy>kakaobank</cp:lastModifiedBy>
  <cp:lastPrinted>2023-05-02T05:14:31Z</cp:lastPrinted>
  <dcterms:created xsi:type="dcterms:W3CDTF">2021-06-02T06:17:17Z</dcterms:created>
  <dcterms:modified xsi:type="dcterms:W3CDTF">2023-05-02T07:53:09Z</dcterms:modified>
</cp:coreProperties>
</file>